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ata\home$\paulm1\Dokumenty\Marta\003. Ulice Na Valech\PD_verze únor\Na Valech_VV\"/>
    </mc:Choice>
  </mc:AlternateContent>
  <bookViews>
    <workbookView xWindow="-120" yWindow="-120" windowWidth="29040" windowHeight="15720"/>
  </bookViews>
  <sheets>
    <sheet name="V.O.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7" i="1" l="1"/>
  <c r="J106" i="1"/>
  <c r="J104" i="1"/>
  <c r="J102" i="1"/>
  <c r="F122" i="1"/>
  <c r="F121" i="1"/>
  <c r="F119" i="1"/>
  <c r="E117" i="1"/>
  <c r="F89" i="1"/>
  <c r="F88" i="1"/>
  <c r="F86" i="1"/>
  <c r="E84" i="1"/>
  <c r="J34" i="1"/>
  <c r="F34" i="1"/>
  <c r="J33" i="1"/>
  <c r="F33" i="1"/>
  <c r="J32" i="1"/>
  <c r="F32" i="1"/>
  <c r="J31" i="1"/>
  <c r="F31" i="1"/>
  <c r="J30" i="1"/>
  <c r="F30" i="1"/>
  <c r="J21" i="1"/>
  <c r="E21" i="1"/>
  <c r="J89" i="1" s="1"/>
  <c r="J20" i="1"/>
  <c r="J18" i="1"/>
  <c r="E18" i="1"/>
  <c r="J121" i="1" s="1"/>
  <c r="J17" i="1"/>
  <c r="J9" i="1"/>
  <c r="J119" i="1" s="1"/>
  <c r="J105" i="1" l="1"/>
  <c r="J170" i="1"/>
  <c r="J137" i="1"/>
  <c r="J132" i="1"/>
  <c r="J127" i="1"/>
  <c r="J122" i="1"/>
  <c r="J88" i="1"/>
  <c r="J86" i="1"/>
  <c r="J136" i="1" l="1"/>
  <c r="J97" i="1"/>
  <c r="J96" i="1" s="1"/>
  <c r="J131" i="1"/>
  <c r="J95" i="1"/>
  <c r="J94" i="1" s="1"/>
  <c r="J126" i="1"/>
  <c r="J99" i="1"/>
  <c r="J98" i="1" s="1"/>
  <c r="J101" i="1"/>
  <c r="J100" i="1" s="1"/>
  <c r="J169" i="1"/>
  <c r="J198" i="1"/>
  <c r="J103" i="1" s="1"/>
  <c r="J125" i="1" l="1"/>
  <c r="J27" i="1" s="1"/>
  <c r="J36" i="1" s="1"/>
  <c r="J93" i="1"/>
</calcChain>
</file>

<file path=xl/sharedStrings.xml><?xml version="1.0" encoding="utf-8"?>
<sst xmlns="http://schemas.openxmlformats.org/spreadsheetml/2006/main" count="566" uniqueCount="321">
  <si>
    <t>KRYCÍ LIST SOUPISU PRACÍ</t>
  </si>
  <si>
    <t>Stavba:</t>
  </si>
  <si>
    <t>KSO:</t>
  </si>
  <si>
    <t/>
  </si>
  <si>
    <t>CC-CZ:</t>
  </si>
  <si>
    <t>Místo:</t>
  </si>
  <si>
    <t>Datum:</t>
  </si>
  <si>
    <t>Zadavatel:</t>
  </si>
  <si>
    <t>IČ:</t>
  </si>
  <si>
    <t>DIČ:</t>
  </si>
  <si>
    <t>Zhotovitel:</t>
  </si>
  <si>
    <t>43005071</t>
  </si>
  <si>
    <t>CZ43005071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</si>
  <si>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</si>
  <si>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</si>
  <si>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</si>
  <si>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</si>
  <si>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</si>
  <si>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</si>
  <si>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</si>
  <si>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</si>
  <si>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</si>
  <si>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</si>
  <si>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</si>
  <si>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</si>
  <si>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</si>
  <si>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</si>
  <si>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</si>
  <si>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</si>
  <si>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</si>
  <si>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</si>
  <si>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</si>
  <si>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</si>
  <si>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</si>
  <si>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</si>
  <si>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</si>
  <si>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</si>
  <si>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</si>
  <si>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Cena celkem [CZK]</t>
  </si>
  <si>
    <t>Náklady ze soupisu prací</t>
  </si>
  <si>
    <t>HSV - Práce a dodávky HSV</t>
  </si>
  <si>
    <t xml:space="preserve">    5 - Komunikace pozemní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</si>
  <si>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</si>
  <si>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</si>
  <si>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</si>
  <si>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</si>
  <si>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</si>
  <si>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</si>
  <si>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</si>
  <si>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</si>
  <si>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</si>
  <si>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</si>
  <si>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</si>
  <si>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</si>
  <si>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</si>
  <si>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</si>
  <si>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</si>
  <si>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</si>
  <si>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</si>
  <si>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</si>
  <si>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</si>
  <si>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</si>
  <si>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</si>
  <si>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Náklady soupisu celkem</t>
  </si>
  <si>
    <t>D</t>
  </si>
  <si>
    <t>HSV</t>
  </si>
  <si>
    <t>Práce a dodávky HSV</t>
  </si>
  <si>
    <t>5</t>
  </si>
  <si>
    <t>Komunikace pozemní</t>
  </si>
  <si>
    <t>K</t>
  </si>
  <si>
    <t>m</t>
  </si>
  <si>
    <t>CS ÚRS 2023 01</t>
  </si>
  <si>
    <t>M</t>
  </si>
  <si>
    <t>m2</t>
  </si>
  <si>
    <t>564831011</t>
  </si>
  <si>
    <t>Podklad ze štěrkodrtě ŠD plochy do 100 m2 tl 100 mm</t>
  </si>
  <si>
    <t>kus</t>
  </si>
  <si>
    <t>12</t>
  </si>
  <si>
    <t>945421110</t>
  </si>
  <si>
    <t>Hydraulická zvedací plošina na automobilovém podvozku výška zdvihu do 18 m včetně obsluhy</t>
  </si>
  <si>
    <t>hod</t>
  </si>
  <si>
    <t>13</t>
  </si>
  <si>
    <t>966006211</t>
  </si>
  <si>
    <t>Odstranění svislých dopravních značek ze sloupů, sloupků nebo konzol</t>
  </si>
  <si>
    <t>PSV</t>
  </si>
  <si>
    <t>Práce a dodávky PSV</t>
  </si>
  <si>
    <t>741</t>
  </si>
  <si>
    <t>Elektroinstalace - silnoproud</t>
  </si>
  <si>
    <t>14</t>
  </si>
  <si>
    <t>741110053</t>
  </si>
  <si>
    <t>Montáž trubka plastová ohebná D přes 35 mm uložená volně</t>
  </si>
  <si>
    <t>15</t>
  </si>
  <si>
    <t>34571065</t>
  </si>
  <si>
    <t>trubka elektroinstalační ohebná z PVC (ČSN) 2336</t>
  </si>
  <si>
    <t>16</t>
  </si>
  <si>
    <t>741128021</t>
  </si>
  <si>
    <t>Příplatek k montáži kabelů za zatažení vodiče a kabelu do 0,75 kg</t>
  </si>
  <si>
    <t>Práce a dodávky M</t>
  </si>
  <si>
    <t>21-M</t>
  </si>
  <si>
    <t>Elektromontáže</t>
  </si>
  <si>
    <t>18</t>
  </si>
  <si>
    <t>210100001</t>
  </si>
  <si>
    <t>Ukončení vodičů v rozváděči nebo na přístroji včetně zapojení průřezu žíly do 2,5 mm2</t>
  </si>
  <si>
    <t>20</t>
  </si>
  <si>
    <t>210100096</t>
  </si>
  <si>
    <t>Ukončení vodičů na svorkovnici s otevřením a uzavřením krytu včetně zapojení průřezu žíly do 2,5 mm2</t>
  </si>
  <si>
    <t>21</t>
  </si>
  <si>
    <t>210100101</t>
  </si>
  <si>
    <t>Ukončení vodičů na svorkovnici s otevřením a uzavřením krytu včetně zapojení průřezu žíly do 16 mm2</t>
  </si>
  <si>
    <t>22</t>
  </si>
  <si>
    <t>210202016</t>
  </si>
  <si>
    <t>Montáž svítidlo LED průmyslové nebo venkovní na sloupek parkový</t>
  </si>
  <si>
    <t>23</t>
  </si>
  <si>
    <t>RMAT0001</t>
  </si>
  <si>
    <t>ks</t>
  </si>
  <si>
    <t>24</t>
  </si>
  <si>
    <t>RMAT0001.1</t>
  </si>
  <si>
    <t>25</t>
  </si>
  <si>
    <t>RMAT0002</t>
  </si>
  <si>
    <t>26</t>
  </si>
  <si>
    <t>RMAT000</t>
  </si>
  <si>
    <t>recyklační poplatek za svítidlo</t>
  </si>
  <si>
    <t>27</t>
  </si>
  <si>
    <t>210204011</t>
  </si>
  <si>
    <t>Montáž stožárů osvětlení ocelových samostatně stojících délky do 12 m</t>
  </si>
  <si>
    <t>32</t>
  </si>
  <si>
    <t>210204201</t>
  </si>
  <si>
    <t>Montáž elektrovýzbroje stožárů osvětlení 1 okruh</t>
  </si>
  <si>
    <t>33</t>
  </si>
  <si>
    <t>31674134</t>
  </si>
  <si>
    <t>34</t>
  </si>
  <si>
    <t>210220022</t>
  </si>
  <si>
    <t>Montáž uzemňovacího vedení vodičů FeZn pomocí svorek v zemi drátem průměru do 10 mm ve městské zástavbě</t>
  </si>
  <si>
    <t>35</t>
  </si>
  <si>
    <t>RMAT0005</t>
  </si>
  <si>
    <t>drát zemnící 10 FeZn</t>
  </si>
  <si>
    <t>kg</t>
  </si>
  <si>
    <t>36</t>
  </si>
  <si>
    <t>210220301</t>
  </si>
  <si>
    <t>Montáž svorek hromosvodných se 2 šrouby</t>
  </si>
  <si>
    <t>37</t>
  </si>
  <si>
    <t>RMAT0006</t>
  </si>
  <si>
    <t>svorka SS</t>
  </si>
  <si>
    <t>38</t>
  </si>
  <si>
    <t>RMAT0007</t>
  </si>
  <si>
    <t>svorka SP</t>
  </si>
  <si>
    <t>39</t>
  </si>
  <si>
    <t>210280001</t>
  </si>
  <si>
    <t>Zkoušky a prohlídky el rozvodů a zařízení celková prohlídka pro objem montážních prací do 100 tis Kč</t>
  </si>
  <si>
    <t>42</t>
  </si>
  <si>
    <t>210812035</t>
  </si>
  <si>
    <t>43</t>
  </si>
  <si>
    <t>34111080</t>
  </si>
  <si>
    <t>44</t>
  </si>
  <si>
    <t>210812061</t>
  </si>
  <si>
    <t>45</t>
  </si>
  <si>
    <t>34111090</t>
  </si>
  <si>
    <t>46</t>
  </si>
  <si>
    <t>218100001</t>
  </si>
  <si>
    <t>Odpojení vodičů z rozváděče nebo přístroje průřezu žíly do 2,5 mm2</t>
  </si>
  <si>
    <t>47</t>
  </si>
  <si>
    <t>218100096</t>
  </si>
  <si>
    <t>Odpojení vodičů ze svorkovnice průřezu žíly do 2,5 mm2</t>
  </si>
  <si>
    <t>48</t>
  </si>
  <si>
    <t>218100101</t>
  </si>
  <si>
    <t>Odpojení vodičů ze svorkovnice průřezu žíly do 16 mm2</t>
  </si>
  <si>
    <t>49</t>
  </si>
  <si>
    <t>218202016</t>
  </si>
  <si>
    <t>Demontáž svítidla výbojkového průmyslového nebo venkovního ze sloupku parkového</t>
  </si>
  <si>
    <t>50</t>
  </si>
  <si>
    <t>218204001</t>
  </si>
  <si>
    <t>Demontáž stožárů osvětlení parkových betonových</t>
  </si>
  <si>
    <t>51</t>
  </si>
  <si>
    <t>218204103</t>
  </si>
  <si>
    <t>52</t>
  </si>
  <si>
    <t>218204121</t>
  </si>
  <si>
    <t>Demontáž patic stožárů osvětlení parkových litinových</t>
  </si>
  <si>
    <t>53</t>
  </si>
  <si>
    <t>218204201</t>
  </si>
  <si>
    <t>Demontáž elektrovýzbroje stožárů osvětlení 1 okruh</t>
  </si>
  <si>
    <t>56</t>
  </si>
  <si>
    <t>218812011</t>
  </si>
  <si>
    <t>Demontáž kabelů Cu plných nebo laněných kulatých do 1 kV žíly 3x1,5 až 6 mm2 (např. CYKY) bez odpojení vodičů uložených volně nebo v liště</t>
  </si>
  <si>
    <t>57</t>
  </si>
  <si>
    <t>218812033</t>
  </si>
  <si>
    <t>Demontáž kabelů Cu plných nebo laněných kulatých do 1 kV žíly 4x6 až 10 mm2 (např. CYKY) bez odpojení vodičů uložených volně nebo v liště</t>
  </si>
  <si>
    <t>22-M</t>
  </si>
  <si>
    <t>Montáže technologických zařízení pro dopravní stavby</t>
  </si>
  <si>
    <t>46-M</t>
  </si>
  <si>
    <t>Zemní práce při extr.mont.pracích</t>
  </si>
  <si>
    <t>61</t>
  </si>
  <si>
    <t>460010024</t>
  </si>
  <si>
    <t>Vytyčení trasy vedení kabelového podzemního v zastavěném prostoru</t>
  </si>
  <si>
    <t>km</t>
  </si>
  <si>
    <t>62</t>
  </si>
  <si>
    <t>460030011</t>
  </si>
  <si>
    <t>Sejmutí drnu při elektromontážích jakékoliv tloušťky</t>
  </si>
  <si>
    <t>63</t>
  </si>
  <si>
    <t>460131113</t>
  </si>
  <si>
    <t>Hloubení nezapažených jam při elektromontážích ručně v hornině tř I skupiny 3</t>
  </si>
  <si>
    <t>m3</t>
  </si>
  <si>
    <t>64</t>
  </si>
  <si>
    <t>460161152</t>
  </si>
  <si>
    <t>Hloubení kabelových rýh ručně š 35 cm hl 60 cm v hornině tř I skupiny 3</t>
  </si>
  <si>
    <t>65</t>
  </si>
  <si>
    <t>460161162</t>
  </si>
  <si>
    <t>Hloubení kabelových rýh ručně š 35 cm hl 70 cm v hornině tř I skupiny 3</t>
  </si>
  <si>
    <t>66</t>
  </si>
  <si>
    <t>460161172</t>
  </si>
  <si>
    <t>Hloubení kabelových rýh ručně š 35 cm hl 80 cm v hornině tř I skupiny 3</t>
  </si>
  <si>
    <t>68</t>
  </si>
  <si>
    <t>460341113</t>
  </si>
  <si>
    <t>Vodorovné přemístění horniny jakékoliv třídy dopravními prostředky při elektromontážích přes 500 do 1000 m</t>
  </si>
  <si>
    <t>69</t>
  </si>
  <si>
    <t>460341121</t>
  </si>
  <si>
    <t>Příplatek k vodorovnému přemístění horniny dopravními prostředky při elektromontážích za každých dalších i započatých 1000 m</t>
  </si>
  <si>
    <t>70</t>
  </si>
  <si>
    <t>460361121</t>
  </si>
  <si>
    <t>Poplatek za uložení zeminy na recyklační skládce (skládkovné) kód odpadu 17 05 04</t>
  </si>
  <si>
    <t>t</t>
  </si>
  <si>
    <t>71</t>
  </si>
  <si>
    <t>460431152</t>
  </si>
  <si>
    <t>Zásyp kabelových rýh ručně se zhutněním š 35 cm hl 50 cm z horniny tř I skupiny 3</t>
  </si>
  <si>
    <t>72</t>
  </si>
  <si>
    <t>460431172</t>
  </si>
  <si>
    <t>Zásyp kabelových rýh ručně se zhutněním š 35 cm hl 70 cm z horniny tř I skupiny 3</t>
  </si>
  <si>
    <t>73</t>
  </si>
  <si>
    <t>460431182</t>
  </si>
  <si>
    <t>Zásyp kabelových rýh ručně se zhutněním š 35 cm hl 80 cm z horniny tř I skupiny 3</t>
  </si>
  <si>
    <t>75</t>
  </si>
  <si>
    <t>460481122</t>
  </si>
  <si>
    <t>Úprava pláně při elektromontážích v hornině třídy těžitelnosti I skupiny 3 se zhutněním ručně</t>
  </si>
  <si>
    <t>78</t>
  </si>
  <si>
    <t>460641113</t>
  </si>
  <si>
    <t>Základové konstrukce při elektromontážích z monolitického betonu tř. C 16/20</t>
  </si>
  <si>
    <t>81</t>
  </si>
  <si>
    <t>460661511</t>
  </si>
  <si>
    <t>Kabelové lože z písku pro kabely nn kryté plastovou fólií š lože do 25 cm</t>
  </si>
  <si>
    <t>82</t>
  </si>
  <si>
    <t>460671113</t>
  </si>
  <si>
    <t>Výstražná fólie pro krytí kabelů šířky 34 cm</t>
  </si>
  <si>
    <t>83</t>
  </si>
  <si>
    <t>460791213</t>
  </si>
  <si>
    <t>Montáž trubek ochranných plastových uložených volně do rýhy ohebných přes 50 do 90 mm</t>
  </si>
  <si>
    <t>84</t>
  </si>
  <si>
    <t>34571353</t>
  </si>
  <si>
    <t>trubka elektroinstalační ohebná dvouplášťová korugovaná (chránička) D 61/75mm, HDPE+LDPE</t>
  </si>
  <si>
    <t>97</t>
  </si>
  <si>
    <t>468011142</t>
  </si>
  <si>
    <t>Odstranění podkladu nebo krytu komunikace při elektromontážích ze živice tl přes 5 do 10 cm</t>
  </si>
  <si>
    <t>105</t>
  </si>
  <si>
    <t>468041122</t>
  </si>
  <si>
    <t>Řezání živičného podkladu nebo krytu při elektromontážích hl přes 5 do 10 cm</t>
  </si>
  <si>
    <t>106</t>
  </si>
  <si>
    <t>468051121</t>
  </si>
  <si>
    <t>Bourání základu betonového při elektromontážích</t>
  </si>
  <si>
    <t>107</t>
  </si>
  <si>
    <t>468081412</t>
  </si>
  <si>
    <t>Vybourání otvorů pro elektroinstalace ve zdivu betonovém pl do 0,02 m2 tl přes 15 do 30 cm</t>
  </si>
  <si>
    <t>108</t>
  </si>
  <si>
    <t>469972111</t>
  </si>
  <si>
    <t>Odvoz suti a vybouraných hmot při elektromontážích do 1 km</t>
  </si>
  <si>
    <t>109</t>
  </si>
  <si>
    <t>469972121</t>
  </si>
  <si>
    <t>Příplatek k odvozu suti a vybouraných hmot při elektromontážích za každý další 1 km</t>
  </si>
  <si>
    <t>110</t>
  </si>
  <si>
    <t>469973124</t>
  </si>
  <si>
    <t>Poplatek za uložení stavebního odpadu na recyklační skládce (skládkovné) směsného stavebního a demoličního kód odpadu 17 09 04</t>
  </si>
  <si>
    <t>HZS</t>
  </si>
  <si>
    <t>Hodinové zúčtovací sazby</t>
  </si>
  <si>
    <t>112</t>
  </si>
  <si>
    <t>HZS2232</t>
  </si>
  <si>
    <t>Hodinová zúčtovací sazba elektrikář odborný</t>
  </si>
  <si>
    <t>VRN</t>
  </si>
  <si>
    <t>Vedlejší rozpočtové náklady</t>
  </si>
  <si>
    <t>VRN1</t>
  </si>
  <si>
    <t>Průzkumné, geodetické a projektové práce</t>
  </si>
  <si>
    <t>kpl</t>
  </si>
  <si>
    <t>114</t>
  </si>
  <si>
    <t>012103000</t>
  </si>
  <si>
    <t>Geodetické práce před výstavbou</t>
  </si>
  <si>
    <t>115</t>
  </si>
  <si>
    <t>012303000</t>
  </si>
  <si>
    <t>Geodetické práce po výstavbě - zaměření skutečného stavu (DSPS)</t>
  </si>
  <si>
    <t>VRN4</t>
  </si>
  <si>
    <t>Inženýrská činnost</t>
  </si>
  <si>
    <t>119</t>
  </si>
  <si>
    <t>043002000</t>
  </si>
  <si>
    <t>Zkoušky a ostatní měření</t>
  </si>
  <si>
    <t>120</t>
  </si>
  <si>
    <t>044002000</t>
  </si>
  <si>
    <t>Revize elektro</t>
  </si>
  <si>
    <t>121</t>
  </si>
  <si>
    <t>045002000</t>
  </si>
  <si>
    <t>Kompletační a koordinační činnost</t>
  </si>
  <si>
    <t>122</t>
  </si>
  <si>
    <t>049303000</t>
  </si>
  <si>
    <t>Náklady vzniklé v souvislosti s předáním stavby - DSPS dokumentace skutečného provedení</t>
  </si>
  <si>
    <t>VRN7</t>
  </si>
  <si>
    <t>Provozní vlivy</t>
  </si>
  <si>
    <t>123</t>
  </si>
  <si>
    <t>075603000</t>
  </si>
  <si>
    <t>Jiná ochranná pásma - vytyčení sítí</t>
  </si>
  <si>
    <t>VRN9</t>
  </si>
  <si>
    <t>Ostatní náklady</t>
  </si>
  <si>
    <t>124</t>
  </si>
  <si>
    <t>091003000</t>
  </si>
  <si>
    <t>Ostatní náklady bez rozlišení - drobný materiál (stykače, jističe, bandimex, spony, šrouby, matice, podložky, řezací kotouče, travní semeno atd.)</t>
  </si>
  <si>
    <t>Kolín - ulice Na Valech - veřejné osvětlení</t>
  </si>
  <si>
    <t>Kolín - ulice Na Valech</t>
  </si>
  <si>
    <t>Město Kolín, Karkovo náměstí 78, Kolín I</t>
  </si>
  <si>
    <t>Ce - Da s.r.o.</t>
  </si>
  <si>
    <t>Pražská lucerna kat.1,LED 2200K 50W vč.RAL</t>
  </si>
  <si>
    <t>Kotevní stolička ke stožáru v.3,1 m</t>
  </si>
  <si>
    <t>Stožár lit. kat.1 výška 3,1 m vč.RAL</t>
  </si>
  <si>
    <t xml:space="preserve">výzbroj stožárová </t>
  </si>
  <si>
    <t>Montáž kabelu Cu plného nebo laněného do 1 kV žíly 5x6 mm2 (např. CYKY) bez ukončení uloženého volně nebo v liště</t>
  </si>
  <si>
    <t>kabel instalační jádro Cu plné izolace PVC plášť PVC 450/750V (CYKY) 5x6mm2</t>
  </si>
  <si>
    <t>Montáž kabelu Cu plného nebo laněného do 1 kV žíly 3x1,5 až 2,5 mm2 (např. CYKY) bez ukončení uloženého volně nebo v liště</t>
  </si>
  <si>
    <t>kabel instalační jádro Cu plné izolace PVC plášť PVC 450/750V (CYKY) 3x1,5mm2</t>
  </si>
  <si>
    <t>Demontáž dřevěného stožáru vč.pref.bet. základu do 135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</si>
</sst>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%"/>
    <numFmt numFmtId="166" formatCode="#,##0.000"/>
  </numFmts>
  <fonts count="22">
    <font>
      <sz val="11"/>
      <color theme="1"/>
      <name val="Aptos Narrow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11"/>
      <color theme="1"/>
      <name val="Calibri"/>
      <family val="2"/>
      <charset val="238"/>
    </font>
    <font>
      <sz val="8"/>
      <color rgb="FF003366"/>
      <name val="Calibri"/>
      <family val="2"/>
      <charset val="238"/>
    </font>
    <font>
      <sz val="8"/>
      <name val="Calibri"/>
      <family val="2"/>
      <charset val="238"/>
    </font>
    <font>
      <i/>
      <sz val="8"/>
      <color rgb="FF0000FF"/>
      <name val="Calibri"/>
      <family val="2"/>
      <charset val="238"/>
    </font>
    <font>
      <sz val="11"/>
      <color rgb="FF003366"/>
      <name val="Calibri"/>
      <family val="2"/>
      <charset val="238"/>
    </font>
    <font>
      <sz val="12"/>
      <color rgb="FF003366"/>
      <name val="Calibri"/>
      <family val="2"/>
      <charset val="238"/>
    </font>
    <font>
      <sz val="10"/>
      <color rgb="FF003366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2" xfId="0" applyFont="1" applyBorder="1" applyAlignment="1">
      <alignment horizontal="left" vertical="center"/>
    </xf>
    <xf numFmtId="0" fontId="12" fillId="0" borderId="12" xfId="0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2" xfId="0" applyFont="1" applyBorder="1" applyAlignment="1">
      <alignment horizontal="left" vertical="center"/>
    </xf>
    <xf numFmtId="0" fontId="13" fillId="0" borderId="12" xfId="0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14" fillId="0" borderId="0" xfId="0" applyFont="1"/>
    <xf numFmtId="0" fontId="14" fillId="0" borderId="3" xfId="0" applyFont="1" applyBorder="1"/>
    <xf numFmtId="0" fontId="1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12" fillId="0" borderId="0" xfId="0" applyNumberFormat="1" applyFont="1"/>
    <xf numFmtId="0" fontId="15" fillId="0" borderId="0" xfId="0" applyFont="1" applyAlignment="1">
      <alignment vertical="center"/>
    </xf>
    <xf numFmtId="0" fontId="16" fillId="0" borderId="0" xfId="0" applyFont="1"/>
    <xf numFmtId="0" fontId="16" fillId="0" borderId="3" xfId="0" applyFont="1" applyBorder="1"/>
    <xf numFmtId="0" fontId="16" fillId="0" borderId="0" xfId="0" applyFont="1" applyAlignment="1">
      <alignment horizontal="left"/>
    </xf>
    <xf numFmtId="4" fontId="16" fillId="0" borderId="0" xfId="0" applyNumberFormat="1" applyFont="1"/>
    <xf numFmtId="0" fontId="15" fillId="0" borderId="0" xfId="0" applyFont="1"/>
    <xf numFmtId="0" fontId="15" fillId="0" borderId="3" xfId="0" applyFont="1" applyBorder="1" applyAlignment="1">
      <alignment vertical="center"/>
    </xf>
    <xf numFmtId="0" fontId="17" fillId="0" borderId="16" xfId="0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center" vertical="center" wrapText="1"/>
    </xf>
    <xf numFmtId="4" fontId="17" fillId="0" borderId="16" xfId="0" applyNumberFormat="1" applyFont="1" applyBorder="1" applyAlignment="1">
      <alignment vertical="center"/>
    </xf>
    <xf numFmtId="0" fontId="18" fillId="0" borderId="16" xfId="0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center" vertical="center" wrapText="1"/>
    </xf>
    <xf numFmtId="4" fontId="18" fillId="0" borderId="16" xfId="0" applyNumberFormat="1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9" fillId="0" borderId="0" xfId="0" applyFont="1" applyAlignment="1">
      <alignment horizontal="left"/>
    </xf>
    <xf numFmtId="0" fontId="19" fillId="0" borderId="0" xfId="0" applyFont="1"/>
    <xf numFmtId="4" fontId="19" fillId="0" borderId="0" xfId="0" applyNumberFormat="1" applyFont="1"/>
    <xf numFmtId="166" fontId="17" fillId="3" borderId="16" xfId="0" applyNumberFormat="1" applyFont="1" applyFill="1" applyBorder="1" applyAlignment="1">
      <alignment vertical="center"/>
    </xf>
    <xf numFmtId="0" fontId="20" fillId="0" borderId="0" xfId="0" applyFont="1" applyAlignment="1">
      <alignment horizontal="left"/>
    </xf>
    <xf numFmtId="0" fontId="20" fillId="0" borderId="0" xfId="0" applyFont="1"/>
    <xf numFmtId="4" fontId="20" fillId="0" borderId="0" xfId="0" applyNumberFormat="1" applyFont="1"/>
    <xf numFmtId="0" fontId="21" fillId="0" borderId="0" xfId="0" applyFont="1" applyAlignment="1">
      <alignment horizontal="left"/>
    </xf>
    <xf numFmtId="0" fontId="21" fillId="0" borderId="0" xfId="0" applyFont="1"/>
    <xf numFmtId="4" fontId="21" fillId="0" borderId="0" xfId="0" applyNumberFormat="1" applyFont="1"/>
    <xf numFmtId="0" fontId="13" fillId="3" borderId="0" xfId="0" applyFont="1" applyFill="1" applyAlignment="1">
      <alignment vertical="center"/>
    </xf>
    <xf numFmtId="0" fontId="15" fillId="3" borderId="0" xfId="0" applyFont="1" applyFill="1"/>
    <xf numFmtId="0" fontId="0" fillId="3" borderId="0" xfId="0" applyFill="1"/>
    <xf numFmtId="0" fontId="12" fillId="3" borderId="0" xfId="0" applyFont="1" applyFill="1" applyAlignment="1">
      <alignment vertical="center"/>
    </xf>
    <xf numFmtId="0" fontId="20" fillId="3" borderId="0" xfId="0" applyFont="1" applyFill="1"/>
    <xf numFmtId="0" fontId="21" fillId="3" borderId="0" xfId="0" applyFont="1" applyFill="1"/>
    <xf numFmtId="166" fontId="18" fillId="3" borderId="16" xfId="0" applyNumberFormat="1" applyFont="1" applyFill="1" applyBorder="1" applyAlignment="1">
      <alignment vertical="center"/>
    </xf>
    <xf numFmtId="0" fontId="16" fillId="3" borderId="0" xfId="0" applyFont="1" applyFill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dvi\Documents\V&#283;ci%20z%20RAISY\PD%20-%20OK%20T&#345;&#237;dvorsk&#225;\PDPS_II_322%20Kol&#237;n,%20ul.%20T&#345;&#237;dvorsk&#225;%20-%20VO\Projek&#269;n&#237;_v&#253;kaz_v&#253;m&#283;r_ocen&#283;n&#253;_ulice%20T&#345;&#237;dvorsk&#225;_OK_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OK_Tridvorska_Kolin - Kol..."/>
    </sheetNames>
    <sheetDataSet>
      <sheetData sheetId="0">
        <row r="7">
          <cell r="AN7" t="str">
            <v/>
          </cell>
        </row>
        <row r="15">
          <cell r="AN15"/>
        </row>
        <row r="16">
          <cell r="E16"/>
          <cell r="AN16" t="str">
            <v/>
          </cell>
        </row>
        <row r="18">
          <cell r="AN18"/>
        </row>
        <row r="19">
          <cell r="E19"/>
          <cell r="AN19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11"/>
  <sheetViews>
    <sheetView tabSelected="1" zoomScale="110" zoomScaleNormal="110" workbookViewId="0">
      <selection activeCell="I128" sqref="I128"/>
    </sheetView>
  </sheetViews>
  <sheetFormatPr defaultRowHeight="14"/>
  <cols>
    <col min="3" max="3" width="4.75" customWidth="1"/>
    <col min="4" max="4" width="5.4140625" customWidth="1"/>
    <col min="6" max="6" width="35.75" customWidth="1"/>
    <col min="10" max="10" width="14.83203125" customWidth="1"/>
  </cols>
  <sheetData>
    <row r="2" spans="1:11">
      <c r="B2" s="1"/>
      <c r="C2" s="2"/>
      <c r="D2" s="2"/>
      <c r="E2" s="2"/>
      <c r="F2" s="2"/>
      <c r="G2" s="2"/>
      <c r="H2" s="2"/>
      <c r="I2" s="2"/>
      <c r="J2" s="2"/>
      <c r="K2" s="2"/>
    </row>
    <row r="3" spans="1:11" ht="18">
      <c r="B3" s="3"/>
      <c r="D3" s="4" t="s">
        <v>0</v>
      </c>
    </row>
    <row r="4" spans="1:11">
      <c r="B4" s="3"/>
    </row>
    <row r="5" spans="1:11">
      <c r="A5" s="5"/>
      <c r="B5" s="6"/>
      <c r="C5" s="5"/>
      <c r="D5" s="7" t="s">
        <v>1</v>
      </c>
      <c r="E5" s="5"/>
      <c r="F5" s="5"/>
      <c r="G5" s="5"/>
      <c r="H5" s="5"/>
      <c r="I5" s="5"/>
      <c r="J5" s="5"/>
      <c r="K5" s="5"/>
    </row>
    <row r="6" spans="1:11">
      <c r="A6" s="5"/>
      <c r="B6" s="6"/>
      <c r="C6" s="5"/>
      <c r="D6" s="5"/>
      <c r="E6" s="99" t="s">
        <v>308</v>
      </c>
      <c r="F6" s="100"/>
      <c r="G6" s="100"/>
      <c r="H6" s="100"/>
      <c r="I6" s="5"/>
      <c r="J6" s="5"/>
      <c r="K6" s="5"/>
    </row>
    <row r="7" spans="1:11">
      <c r="A7" s="5"/>
      <c r="B7" s="6"/>
      <c r="C7" s="5"/>
      <c r="D7" s="5"/>
      <c r="E7" s="5"/>
      <c r="F7" s="5"/>
      <c r="G7" s="5"/>
      <c r="H7" s="5"/>
      <c r="I7" s="5"/>
      <c r="J7" s="5"/>
      <c r="K7" s="5"/>
    </row>
    <row r="8" spans="1:11">
      <c r="A8" s="5"/>
      <c r="B8" s="6"/>
      <c r="C8" s="5"/>
      <c r="D8" s="7" t="s">
        <v>2</v>
      </c>
      <c r="E8" s="5"/>
      <c r="F8" s="8" t="s">
        <v>3</v>
      </c>
      <c r="G8" s="5"/>
      <c r="H8" s="5"/>
      <c r="I8" s="7" t="s">
        <v>4</v>
      </c>
      <c r="J8" s="8" t="s">
        <v>3</v>
      </c>
      <c r="K8" s="5"/>
    </row>
    <row r="9" spans="1:11">
      <c r="A9" s="5"/>
      <c r="B9" s="6"/>
      <c r="C9" s="5"/>
      <c r="D9" s="7" t="s">
        <v>5</v>
      </c>
      <c r="E9" s="5"/>
      <c r="F9" s="8" t="s">
        <v>309</v>
      </c>
      <c r="G9" s="5"/>
      <c r="H9" s="5"/>
      <c r="I9" s="7" t="s">
        <v>6</v>
      </c>
      <c r="J9" s="9" t="str">
        <f>'[1]Rekapitulace stavby'!AN7</f>
        <v/>
      </c>
      <c r="K9" s="5"/>
    </row>
    <row r="10" spans="1:11">
      <c r="A10" s="5"/>
      <c r="B10" s="6"/>
      <c r="C10" s="5"/>
      <c r="D10" s="5"/>
      <c r="E10" s="5"/>
      <c r="F10" s="5"/>
      <c r="G10" s="5"/>
      <c r="H10" s="5"/>
      <c r="I10" s="5"/>
      <c r="J10" s="5"/>
      <c r="K10" s="5"/>
    </row>
    <row r="11" spans="1:11">
      <c r="A11" s="5"/>
      <c r="B11" s="6"/>
      <c r="C11" s="5"/>
      <c r="D11" s="7" t="s">
        <v>7</v>
      </c>
      <c r="E11" s="5"/>
      <c r="F11" s="5"/>
      <c r="G11" s="5"/>
      <c r="H11" s="5"/>
      <c r="I11" s="7" t="s">
        <v>8</v>
      </c>
      <c r="J11" s="8" t="s">
        <v>3</v>
      </c>
      <c r="K11" s="5"/>
    </row>
    <row r="12" spans="1:11">
      <c r="A12" s="5"/>
      <c r="B12" s="6"/>
      <c r="C12" s="5"/>
      <c r="D12" s="5"/>
      <c r="E12" s="8" t="s">
        <v>310</v>
      </c>
      <c r="F12" s="5"/>
      <c r="G12" s="5"/>
      <c r="H12" s="5"/>
      <c r="I12" s="7" t="s">
        <v>9</v>
      </c>
      <c r="J12" s="8" t="s">
        <v>3</v>
      </c>
      <c r="K12" s="5"/>
    </row>
    <row r="13" spans="1:11">
      <c r="A13" s="5"/>
      <c r="B13" s="6"/>
      <c r="C13" s="5"/>
      <c r="D13" s="5"/>
      <c r="E13" s="5"/>
      <c r="F13" s="5"/>
      <c r="G13" s="5"/>
      <c r="H13" s="5"/>
      <c r="I13" s="5"/>
      <c r="J13" s="5"/>
      <c r="K13" s="5"/>
    </row>
    <row r="14" spans="1:11">
      <c r="A14" s="5"/>
      <c r="B14" s="6"/>
      <c r="C14" s="5"/>
      <c r="D14" s="7" t="s">
        <v>10</v>
      </c>
      <c r="E14" s="5"/>
      <c r="F14" s="5"/>
      <c r="G14" s="5"/>
      <c r="H14" s="5"/>
      <c r="I14" s="7" t="s">
        <v>8</v>
      </c>
      <c r="J14" s="8" t="s">
        <v>11</v>
      </c>
      <c r="K14" s="5"/>
    </row>
    <row r="15" spans="1:11">
      <c r="A15" s="5"/>
      <c r="B15" s="6"/>
      <c r="C15" s="5"/>
      <c r="D15" s="5"/>
      <c r="E15" s="8" t="s">
        <v>311</v>
      </c>
      <c r="F15" s="5"/>
      <c r="G15" s="5"/>
      <c r="H15" s="5"/>
      <c r="I15" s="7" t="s">
        <v>9</v>
      </c>
      <c r="J15" s="8" t="s">
        <v>12</v>
      </c>
      <c r="K15" s="5"/>
    </row>
    <row r="16" spans="1:11">
      <c r="A16" s="5"/>
      <c r="B16" s="6"/>
      <c r="C16" s="5"/>
      <c r="D16" s="5"/>
      <c r="E16" s="5"/>
      <c r="F16" s="5"/>
      <c r="G16" s="5"/>
      <c r="H16" s="5"/>
      <c r="I16" s="5"/>
      <c r="J16" s="5"/>
      <c r="K16" s="5"/>
    </row>
    <row r="17" spans="1:11">
      <c r="A17" s="5"/>
      <c r="B17" s="6"/>
      <c r="C17" s="5"/>
      <c r="D17" s="7" t="s">
        <v>13</v>
      </c>
      <c r="E17" s="5"/>
      <c r="F17" s="5"/>
      <c r="G17" s="5"/>
      <c r="H17" s="5"/>
      <c r="I17" s="7" t="s">
        <v>8</v>
      </c>
      <c r="J17" s="8" t="str">
        <f>IF('[1]Rekapitulace stavby'!AN15="","",'[1]Rekapitulace stavby'!AN15)</f>
        <v/>
      </c>
      <c r="K17" s="5"/>
    </row>
    <row r="18" spans="1:11">
      <c r="A18" s="5"/>
      <c r="B18" s="6"/>
      <c r="C18" s="5"/>
      <c r="D18" s="5"/>
      <c r="E18" s="8" t="str">
        <f>IF('[1]Rekapitulace stavby'!E16="","",'[1]Rekapitulace stavby'!E16)</f>
        <v/>
      </c>
      <c r="F18" s="5"/>
      <c r="G18" s="5"/>
      <c r="H18" s="5"/>
      <c r="I18" s="7" t="s">
        <v>9</v>
      </c>
      <c r="J18" s="8" t="str">
        <f>IF('[1]Rekapitulace stavby'!AN16="","",'[1]Rekapitulace stavby'!AN16)</f>
        <v/>
      </c>
      <c r="K18" s="5"/>
    </row>
    <row r="19" spans="1:11">
      <c r="A19" s="5"/>
      <c r="B19" s="6"/>
      <c r="C19" s="5"/>
      <c r="D19" s="5"/>
      <c r="E19" s="5"/>
      <c r="F19" s="5"/>
      <c r="G19" s="5"/>
      <c r="H19" s="5"/>
      <c r="I19" s="5"/>
      <c r="J19" s="5"/>
      <c r="K19" s="5"/>
    </row>
    <row r="20" spans="1:11">
      <c r="A20" s="5"/>
      <c r="B20" s="6"/>
      <c r="C20" s="5"/>
      <c r="D20" s="7" t="s">
        <v>14</v>
      </c>
      <c r="E20" s="5"/>
      <c r="F20" s="5"/>
      <c r="G20" s="5"/>
      <c r="H20" s="5"/>
      <c r="I20" s="7" t="s">
        <v>8</v>
      </c>
      <c r="J20" s="8" t="str">
        <f>IF('[1]Rekapitulace stavby'!AN18="","",'[1]Rekapitulace stavby'!AN18)</f>
        <v/>
      </c>
      <c r="K20" s="5"/>
    </row>
    <row r="21" spans="1:11">
      <c r="A21" s="5"/>
      <c r="B21" s="6"/>
      <c r="C21" s="5"/>
      <c r="D21" s="5"/>
      <c r="E21" s="8" t="str">
        <f>IF('[1]Rekapitulace stavby'!E19="","",'[1]Rekapitulace stavby'!E19)</f>
        <v/>
      </c>
      <c r="F21" s="5"/>
      <c r="G21" s="5"/>
      <c r="H21" s="5"/>
      <c r="I21" s="7" t="s">
        <v>9</v>
      </c>
      <c r="J21" s="8" t="str">
        <f>IF('[1]Rekapitulace stavby'!AN19="","",'[1]Rekapitulace stavby'!AN19)</f>
        <v/>
      </c>
      <c r="K21" s="5"/>
    </row>
    <row r="22" spans="1:11">
      <c r="A22" s="5"/>
      <c r="B22" s="6"/>
      <c r="C22" s="5"/>
      <c r="D22" s="5"/>
      <c r="E22" s="5"/>
      <c r="F22" s="5"/>
      <c r="G22" s="5"/>
      <c r="H22" s="5"/>
      <c r="I22" s="5"/>
      <c r="J22" s="5"/>
      <c r="K22" s="5"/>
    </row>
    <row r="23" spans="1:11">
      <c r="A23" s="5"/>
      <c r="B23" s="6"/>
      <c r="C23" s="5"/>
      <c r="D23" s="7" t="s">
        <v>15</v>
      </c>
      <c r="E23" s="5"/>
      <c r="F23" s="5"/>
      <c r="G23" s="5"/>
      <c r="H23" s="5"/>
      <c r="I23" s="5"/>
      <c r="J23" s="5"/>
      <c r="K23" s="5"/>
    </row>
    <row r="24" spans="1:11" ht="21" customHeight="1">
      <c r="A24" s="10"/>
      <c r="B24" s="11"/>
      <c r="C24" s="10"/>
      <c r="D24" s="10"/>
      <c r="E24" s="101" t="s">
        <v>16</v>
      </c>
      <c r="F24" s="101"/>
      <c r="G24" s="101"/>
      <c r="H24" s="101"/>
      <c r="I24" s="10"/>
      <c r="J24" s="10"/>
      <c r="K24" s="10"/>
    </row>
    <row r="25" spans="1:11">
      <c r="A25" s="5"/>
      <c r="B25" s="6"/>
      <c r="C25" s="5"/>
      <c r="D25" s="5"/>
      <c r="E25" s="5"/>
      <c r="F25" s="5"/>
      <c r="G25" s="5"/>
      <c r="H25" s="5"/>
      <c r="I25" s="5"/>
      <c r="J25" s="5"/>
      <c r="K25" s="5"/>
    </row>
    <row r="26" spans="1:11">
      <c r="A26" s="5"/>
      <c r="B26" s="6"/>
      <c r="C26" s="5"/>
      <c r="D26" s="13"/>
      <c r="E26" s="13"/>
      <c r="F26" s="13"/>
      <c r="G26" s="13"/>
      <c r="H26" s="13"/>
      <c r="I26" s="13"/>
      <c r="J26" s="13"/>
      <c r="K26" s="13"/>
    </row>
    <row r="27" spans="1:11" ht="15.5">
      <c r="A27" s="5"/>
      <c r="B27" s="6"/>
      <c r="C27" s="5"/>
      <c r="D27" s="14" t="s">
        <v>17</v>
      </c>
      <c r="E27" s="5"/>
      <c r="F27" s="5"/>
      <c r="G27" s="5"/>
      <c r="H27" s="5"/>
      <c r="I27" s="5"/>
      <c r="J27" s="15">
        <f>ROUND(J125, 2)</f>
        <v>0</v>
      </c>
      <c r="K27" s="5"/>
    </row>
    <row r="28" spans="1:11">
      <c r="A28" s="5"/>
      <c r="B28" s="6"/>
      <c r="C28" s="5"/>
      <c r="D28" s="13"/>
      <c r="E28" s="13"/>
      <c r="F28" s="13"/>
      <c r="G28" s="13"/>
      <c r="H28" s="13"/>
      <c r="I28" s="13"/>
      <c r="J28" s="13"/>
      <c r="K28" s="13"/>
    </row>
    <row r="29" spans="1:11">
      <c r="A29" s="5"/>
      <c r="B29" s="6"/>
      <c r="C29" s="5"/>
      <c r="D29" s="5"/>
      <c r="E29" s="5"/>
      <c r="F29" s="16" t="s">
        <v>18</v>
      </c>
      <c r="G29" s="5"/>
      <c r="H29" s="5"/>
      <c r="I29" s="16" t="s">
        <v>19</v>
      </c>
      <c r="J29" s="16" t="s">
        <v>20</v>
      </c>
      <c r="K29" s="5"/>
    </row>
    <row r="30" spans="1:11">
      <c r="A30" s="5"/>
      <c r="B30" s="6"/>
      <c r="C30" s="5"/>
      <c r="D30" s="17" t="s">
        <v>21</v>
      </c>
      <c r="E30" s="7" t="s">
        <v>22</v>
      </c>
      <c r="F30" s="18">
        <f>ROUND((SUM(BE125:BE210)),  2)</f>
        <v>0</v>
      </c>
      <c r="G30" s="5"/>
      <c r="H30" s="5"/>
      <c r="I30" s="19">
        <v>0.21</v>
      </c>
      <c r="J30" s="18">
        <f>ROUND(((SUM(BE125:BE210))*I30),  2)</f>
        <v>0</v>
      </c>
      <c r="K30" s="5"/>
    </row>
    <row r="31" spans="1:11">
      <c r="A31" s="5"/>
      <c r="B31" s="6"/>
      <c r="C31" s="5"/>
      <c r="D31" s="5"/>
      <c r="E31" s="7" t="s">
        <v>23</v>
      </c>
      <c r="F31" s="18">
        <f>ROUND((SUM(BF125:BF210)),  2)</f>
        <v>0</v>
      </c>
      <c r="G31" s="5"/>
      <c r="H31" s="5"/>
      <c r="I31" s="19">
        <v>0.15</v>
      </c>
      <c r="J31" s="18">
        <f>ROUND(((SUM(BF125:BF210))*I31),  2)</f>
        <v>0</v>
      </c>
      <c r="K31" s="5"/>
    </row>
    <row r="32" spans="1:11">
      <c r="A32" s="5"/>
      <c r="B32" s="6"/>
      <c r="C32" s="5"/>
      <c r="D32" s="5"/>
      <c r="E32" s="7" t="s">
        <v>24</v>
      </c>
      <c r="F32" s="18">
        <f>ROUND((SUM(BG125:BG210)),  2)</f>
        <v>0</v>
      </c>
      <c r="G32" s="5"/>
      <c r="H32" s="5"/>
      <c r="I32" s="19">
        <v>0.21</v>
      </c>
      <c r="J32" s="18">
        <f>0</f>
        <v>0</v>
      </c>
      <c r="K32" s="5"/>
    </row>
    <row r="33" spans="1:11">
      <c r="A33" s="5"/>
      <c r="B33" s="6"/>
      <c r="C33" s="5"/>
      <c r="D33" s="5"/>
      <c r="E33" s="7" t="s">
        <v>25</v>
      </c>
      <c r="F33" s="18">
        <f>ROUND((SUM(BH125:BH210)),  2)</f>
        <v>0</v>
      </c>
      <c r="G33" s="5"/>
      <c r="H33" s="5"/>
      <c r="I33" s="19">
        <v>0.15</v>
      </c>
      <c r="J33" s="18">
        <f>0</f>
        <v>0</v>
      </c>
      <c r="K33" s="5"/>
    </row>
    <row r="34" spans="1:11">
      <c r="A34" s="5"/>
      <c r="B34" s="6"/>
      <c r="C34" s="5"/>
      <c r="D34" s="5"/>
      <c r="E34" s="7" t="s">
        <v>26</v>
      </c>
      <c r="F34" s="18">
        <f>ROUND((SUM(BI125:BI210)),  2)</f>
        <v>0</v>
      </c>
      <c r="G34" s="5"/>
      <c r="H34" s="5"/>
      <c r="I34" s="19">
        <v>0</v>
      </c>
      <c r="J34" s="18">
        <f>0</f>
        <v>0</v>
      </c>
      <c r="K34" s="5"/>
    </row>
    <row r="35" spans="1:11">
      <c r="A35" s="5"/>
      <c r="B35" s="6"/>
      <c r="C35" s="5"/>
      <c r="D35" s="5"/>
      <c r="E35" s="5"/>
      <c r="F35" s="5"/>
      <c r="G35" s="5"/>
      <c r="H35" s="5"/>
      <c r="I35" s="5"/>
      <c r="J35" s="5"/>
      <c r="K35" s="5"/>
    </row>
    <row r="36" spans="1:11" ht="15.5">
      <c r="A36" s="5"/>
      <c r="B36" s="6"/>
      <c r="C36" s="20"/>
      <c r="D36" s="21" t="s">
        <v>27</v>
      </c>
      <c r="E36" s="22"/>
      <c r="F36" s="22"/>
      <c r="G36" s="23" t="s">
        <v>28</v>
      </c>
      <c r="H36" s="24" t="s">
        <v>29</v>
      </c>
      <c r="I36" s="22"/>
      <c r="J36" s="25">
        <f>SUM(J27:J34)</f>
        <v>0</v>
      </c>
      <c r="K36" s="26"/>
    </row>
    <row r="37" spans="1:11">
      <c r="A37" s="5"/>
      <c r="B37" s="6"/>
      <c r="C37" s="5"/>
      <c r="D37" s="5"/>
      <c r="E37" s="5"/>
      <c r="F37" s="5"/>
      <c r="G37" s="5"/>
      <c r="H37" s="5"/>
      <c r="I37" s="5"/>
      <c r="J37" s="5"/>
      <c r="K37" s="5"/>
    </row>
    <row r="38" spans="1:11">
      <c r="B38" s="3"/>
    </row>
    <row r="39" spans="1:11">
      <c r="B39" s="3"/>
    </row>
    <row r="40" spans="1:11">
      <c r="B40" s="3"/>
    </row>
    <row r="41" spans="1:11">
      <c r="B41" s="3"/>
    </row>
    <row r="42" spans="1:11">
      <c r="B42" s="3"/>
    </row>
    <row r="43" spans="1:11">
      <c r="B43" s="3"/>
    </row>
    <row r="44" spans="1:11">
      <c r="B44" s="3"/>
    </row>
    <row r="45" spans="1:11">
      <c r="B45" s="3"/>
    </row>
    <row r="46" spans="1:11">
      <c r="B46" s="3"/>
    </row>
    <row r="47" spans="1:11">
      <c r="B47" s="3"/>
    </row>
    <row r="48" spans="1:11">
      <c r="B48" s="3"/>
    </row>
    <row r="49" spans="1:11">
      <c r="A49" s="5"/>
      <c r="B49" s="6"/>
      <c r="C49" s="5"/>
      <c r="D49" s="27" t="s">
        <v>30</v>
      </c>
      <c r="E49" s="28"/>
      <c r="F49" s="28"/>
      <c r="G49" s="27" t="s">
        <v>31</v>
      </c>
      <c r="H49" s="28"/>
      <c r="I49" s="28"/>
      <c r="J49" s="28"/>
      <c r="K49" s="28"/>
    </row>
    <row r="50" spans="1:11">
      <c r="B50" s="3"/>
    </row>
    <row r="51" spans="1:11">
      <c r="B51" s="3"/>
    </row>
    <row r="52" spans="1:11">
      <c r="B52" s="3"/>
    </row>
    <row r="53" spans="1:11">
      <c r="B53" s="3"/>
    </row>
    <row r="54" spans="1:11">
      <c r="B54" s="3"/>
    </row>
    <row r="55" spans="1:11">
      <c r="B55" s="3"/>
    </row>
    <row r="56" spans="1:11">
      <c r="B56" s="3"/>
    </row>
    <row r="57" spans="1:11">
      <c r="B57" s="3"/>
    </row>
    <row r="58" spans="1:11">
      <c r="B58" s="3"/>
    </row>
    <row r="59" spans="1:11">
      <c r="B59" s="3"/>
    </row>
    <row r="60" spans="1:11">
      <c r="A60" s="5"/>
      <c r="B60" s="6"/>
      <c r="C60" s="5"/>
      <c r="D60" s="29" t="s">
        <v>32</v>
      </c>
      <c r="E60" s="30"/>
      <c r="F60" s="31" t="s">
        <v>33</v>
      </c>
      <c r="G60" s="29" t="s">
        <v>32</v>
      </c>
      <c r="H60" s="30"/>
      <c r="I60" s="30"/>
      <c r="J60" s="32" t="s">
        <v>33</v>
      </c>
      <c r="K60" s="30"/>
    </row>
    <row r="61" spans="1:11">
      <c r="B61" s="3"/>
    </row>
    <row r="62" spans="1:11">
      <c r="B62" s="3"/>
    </row>
    <row r="63" spans="1:11">
      <c r="B63" s="3"/>
    </row>
    <row r="64" spans="1:11">
      <c r="A64" s="5"/>
      <c r="B64" s="6"/>
      <c r="C64" s="5"/>
      <c r="D64" s="27" t="s">
        <v>34</v>
      </c>
      <c r="E64" s="28"/>
      <c r="F64" s="28"/>
      <c r="G64" s="27" t="s">
        <v>35</v>
      </c>
      <c r="H64" s="28"/>
      <c r="I64" s="28"/>
      <c r="J64" s="28"/>
      <c r="K64" s="28"/>
    </row>
    <row r="65" spans="1:11">
      <c r="B65" s="3"/>
    </row>
    <row r="66" spans="1:11">
      <c r="B66" s="3"/>
    </row>
    <row r="67" spans="1:11">
      <c r="B67" s="3"/>
    </row>
    <row r="68" spans="1:11">
      <c r="B68" s="3"/>
    </row>
    <row r="69" spans="1:11">
      <c r="B69" s="3"/>
    </row>
    <row r="70" spans="1:11">
      <c r="B70" s="3"/>
    </row>
    <row r="71" spans="1:11">
      <c r="B71" s="3"/>
    </row>
    <row r="72" spans="1:11">
      <c r="B72" s="3"/>
    </row>
    <row r="73" spans="1:11">
      <c r="B73" s="3"/>
    </row>
    <row r="74" spans="1:11">
      <c r="B74" s="3"/>
    </row>
    <row r="75" spans="1:11">
      <c r="A75" s="5"/>
      <c r="B75" s="6"/>
      <c r="C75" s="5"/>
      <c r="D75" s="29" t="s">
        <v>32</v>
      </c>
      <c r="E75" s="30"/>
      <c r="F75" s="31" t="s">
        <v>33</v>
      </c>
      <c r="G75" s="29" t="s">
        <v>32</v>
      </c>
      <c r="H75" s="30"/>
      <c r="I75" s="30"/>
      <c r="J75" s="32" t="s">
        <v>33</v>
      </c>
      <c r="K75" s="30"/>
    </row>
    <row r="76" spans="1:11">
      <c r="A76" s="5"/>
      <c r="B76" s="33"/>
      <c r="C76" s="34"/>
      <c r="D76" s="34"/>
      <c r="E76" s="34"/>
      <c r="F76" s="34"/>
      <c r="G76" s="34"/>
      <c r="H76" s="34"/>
      <c r="I76" s="34"/>
      <c r="J76" s="34"/>
      <c r="K76" s="34"/>
    </row>
    <row r="80" spans="1:11">
      <c r="A80" s="5"/>
      <c r="B80" s="35"/>
      <c r="C80" s="36"/>
      <c r="D80" s="36"/>
      <c r="E80" s="36"/>
      <c r="F80" s="36"/>
      <c r="G80" s="36"/>
      <c r="H80" s="36"/>
      <c r="I80" s="36"/>
      <c r="J80" s="36"/>
      <c r="K80" s="36"/>
    </row>
    <row r="81" spans="1:11" ht="18">
      <c r="A81" s="5"/>
      <c r="B81" s="6"/>
      <c r="C81" s="4" t="s">
        <v>36</v>
      </c>
      <c r="D81" s="5"/>
      <c r="E81" s="5"/>
      <c r="F81" s="5"/>
      <c r="G81" s="5"/>
      <c r="H81" s="5"/>
      <c r="I81" s="5"/>
      <c r="J81" s="5"/>
      <c r="K81" s="5"/>
    </row>
    <row r="82" spans="1:11">
      <c r="A82" s="5"/>
      <c r="B82" s="6"/>
      <c r="C82" s="5"/>
      <c r="D82" s="5"/>
      <c r="E82" s="5"/>
      <c r="F82" s="5"/>
      <c r="G82" s="5"/>
      <c r="H82" s="5"/>
      <c r="I82" s="5"/>
      <c r="J82" s="5"/>
      <c r="K82" s="5"/>
    </row>
    <row r="83" spans="1:11">
      <c r="A83" s="5"/>
      <c r="B83" s="6"/>
      <c r="C83" s="7" t="s">
        <v>1</v>
      </c>
      <c r="D83" s="5"/>
      <c r="E83" s="5"/>
      <c r="F83" s="5"/>
      <c r="G83" s="5"/>
      <c r="H83" s="5"/>
      <c r="I83" s="5"/>
      <c r="J83" s="5"/>
      <c r="K83" s="5"/>
    </row>
    <row r="84" spans="1:11">
      <c r="A84" s="5"/>
      <c r="B84" s="6"/>
      <c r="C84" s="5"/>
      <c r="D84" s="5"/>
      <c r="E84" s="99" t="str">
        <f>E6</f>
        <v>Kolín - ulice Na Valech - veřejné osvětlení</v>
      </c>
      <c r="F84" s="100"/>
      <c r="G84" s="100"/>
      <c r="H84" s="100"/>
      <c r="I84" s="5"/>
      <c r="J84" s="5"/>
      <c r="K84" s="5"/>
    </row>
    <row r="85" spans="1:11">
      <c r="A85" s="5"/>
      <c r="B85" s="6"/>
      <c r="C85" s="5"/>
      <c r="D85" s="5"/>
      <c r="E85" s="5"/>
      <c r="F85" s="5"/>
      <c r="G85" s="5"/>
      <c r="H85" s="5"/>
      <c r="I85" s="5"/>
      <c r="J85" s="5"/>
      <c r="K85" s="5"/>
    </row>
    <row r="86" spans="1:11">
      <c r="A86" s="5"/>
      <c r="B86" s="6"/>
      <c r="C86" s="7" t="s">
        <v>5</v>
      </c>
      <c r="D86" s="5"/>
      <c r="E86" s="5"/>
      <c r="F86" s="8" t="str">
        <f>F9</f>
        <v>Kolín - ulice Na Valech</v>
      </c>
      <c r="G86" s="5"/>
      <c r="H86" s="5"/>
      <c r="I86" s="7" t="s">
        <v>6</v>
      </c>
      <c r="J86" s="9" t="str">
        <f>IF(J9="","",J9)</f>
        <v/>
      </c>
      <c r="K86" s="5"/>
    </row>
    <row r="87" spans="1:11">
      <c r="A87" s="5"/>
      <c r="B87" s="6"/>
      <c r="C87" s="5"/>
      <c r="D87" s="5"/>
      <c r="E87" s="5"/>
      <c r="F87" s="5"/>
      <c r="G87" s="5"/>
      <c r="H87" s="5"/>
      <c r="I87" s="5"/>
      <c r="J87" s="5"/>
      <c r="K87" s="5"/>
    </row>
    <row r="88" spans="1:11">
      <c r="A88" s="5"/>
      <c r="B88" s="6"/>
      <c r="C88" s="7" t="s">
        <v>7</v>
      </c>
      <c r="D88" s="5"/>
      <c r="E88" s="5"/>
      <c r="F88" s="8" t="str">
        <f>E12</f>
        <v>Město Kolín, Karkovo náměstí 78, Kolín I</v>
      </c>
      <c r="G88" s="5"/>
      <c r="H88" s="5"/>
      <c r="I88" s="7" t="s">
        <v>13</v>
      </c>
      <c r="J88" s="12" t="str">
        <f>E18</f>
        <v/>
      </c>
      <c r="K88" s="5"/>
    </row>
    <row r="89" spans="1:11">
      <c r="A89" s="5"/>
      <c r="B89" s="6"/>
      <c r="C89" s="7" t="s">
        <v>10</v>
      </c>
      <c r="D89" s="5"/>
      <c r="E89" s="5"/>
      <c r="F89" s="8" t="str">
        <f>IF(E15="","",E15)</f>
        <v>Ce - Da s.r.o.</v>
      </c>
      <c r="G89" s="5"/>
      <c r="H89" s="5"/>
      <c r="I89" s="7" t="s">
        <v>14</v>
      </c>
      <c r="J89" s="12" t="str">
        <f>E21</f>
        <v/>
      </c>
      <c r="K89" s="5"/>
    </row>
    <row r="90" spans="1:11">
      <c r="A90" s="5"/>
      <c r="B90" s="6"/>
      <c r="C90" s="5"/>
      <c r="D90" s="5"/>
      <c r="E90" s="5"/>
      <c r="F90" s="5"/>
      <c r="G90" s="5"/>
      <c r="H90" s="5"/>
      <c r="I90" s="5"/>
      <c r="J90" s="5"/>
      <c r="K90" s="5"/>
    </row>
    <row r="91" spans="1:11">
      <c r="A91" s="5"/>
      <c r="B91" s="6"/>
      <c r="C91" s="37" t="s">
        <v>37</v>
      </c>
      <c r="D91" s="20"/>
      <c r="E91" s="20"/>
      <c r="F91" s="20"/>
      <c r="G91" s="20"/>
      <c r="H91" s="20"/>
      <c r="I91" s="20"/>
      <c r="J91" s="38" t="s">
        <v>38</v>
      </c>
      <c r="K91" s="20"/>
    </row>
    <row r="92" spans="1:11">
      <c r="A92" s="5"/>
      <c r="B92" s="6"/>
      <c r="C92" s="5"/>
      <c r="D92" s="5"/>
      <c r="E92" s="5"/>
      <c r="F92" s="5"/>
      <c r="G92" s="5"/>
      <c r="H92" s="5"/>
      <c r="I92" s="5"/>
      <c r="J92" s="5"/>
      <c r="K92" s="5"/>
    </row>
    <row r="93" spans="1:11" ht="15.5">
      <c r="A93" s="5"/>
      <c r="B93" s="6"/>
      <c r="C93" s="39" t="s">
        <v>39</v>
      </c>
      <c r="D93" s="5"/>
      <c r="E93" s="5"/>
      <c r="F93" s="5"/>
      <c r="G93" s="5"/>
      <c r="H93" s="5"/>
      <c r="I93" s="5"/>
      <c r="J93" s="15">
        <f>J94+J96+J98+J103</f>
        <v>0</v>
      </c>
      <c r="K93" s="5"/>
    </row>
    <row r="94" spans="1:11" ht="15.5">
      <c r="A94" s="40"/>
      <c r="B94" s="41"/>
      <c r="C94" s="40"/>
      <c r="D94" s="42" t="s">
        <v>40</v>
      </c>
      <c r="E94" s="43"/>
      <c r="F94" s="43"/>
      <c r="G94" s="43"/>
      <c r="H94" s="43"/>
      <c r="I94" s="43"/>
      <c r="J94" s="44">
        <f>J95</f>
        <v>0</v>
      </c>
      <c r="K94" s="40"/>
    </row>
    <row r="95" spans="1:11">
      <c r="A95" s="45"/>
      <c r="B95" s="46"/>
      <c r="C95" s="45"/>
      <c r="D95" s="47" t="s">
        <v>41</v>
      </c>
      <c r="E95" s="48"/>
      <c r="F95" s="48"/>
      <c r="G95" s="48"/>
      <c r="H95" s="48"/>
      <c r="I95" s="48"/>
      <c r="J95" s="49">
        <f>J127</f>
        <v>0</v>
      </c>
      <c r="K95" s="91"/>
    </row>
    <row r="96" spans="1:11" ht="15.5">
      <c r="A96" s="40"/>
      <c r="B96" s="41"/>
      <c r="C96" s="40"/>
      <c r="D96" s="42" t="s">
        <v>42</v>
      </c>
      <c r="E96" s="43"/>
      <c r="F96" s="43"/>
      <c r="G96" s="43"/>
      <c r="H96" s="43"/>
      <c r="I96" s="43"/>
      <c r="J96" s="44">
        <f>J97</f>
        <v>0</v>
      </c>
      <c r="K96" s="94"/>
    </row>
    <row r="97" spans="1:11">
      <c r="A97" s="45"/>
      <c r="B97" s="46"/>
      <c r="C97" s="45"/>
      <c r="D97" s="47" t="s">
        <v>43</v>
      </c>
      <c r="E97" s="48"/>
      <c r="F97" s="48"/>
      <c r="G97" s="48"/>
      <c r="H97" s="48"/>
      <c r="I97" s="48"/>
      <c r="J97" s="49">
        <f>J132</f>
        <v>0</v>
      </c>
      <c r="K97" s="91"/>
    </row>
    <row r="98" spans="1:11" ht="15.5">
      <c r="A98" s="40"/>
      <c r="B98" s="41"/>
      <c r="C98" s="40"/>
      <c r="D98" s="42" t="s">
        <v>44</v>
      </c>
      <c r="E98" s="43"/>
      <c r="F98" s="43"/>
      <c r="G98" s="43"/>
      <c r="H98" s="43"/>
      <c r="I98" s="43"/>
      <c r="J98" s="44">
        <f>J99+J100</f>
        <v>0</v>
      </c>
      <c r="K98" s="94"/>
    </row>
    <row r="99" spans="1:11">
      <c r="A99" s="45"/>
      <c r="B99" s="46"/>
      <c r="C99" s="45"/>
      <c r="D99" s="47" t="s">
        <v>45</v>
      </c>
      <c r="E99" s="48"/>
      <c r="F99" s="48"/>
      <c r="G99" s="48"/>
      <c r="H99" s="48"/>
      <c r="I99" s="48"/>
      <c r="J99" s="49">
        <f>J137</f>
        <v>0</v>
      </c>
      <c r="K99" s="91"/>
    </row>
    <row r="100" spans="1:11" ht="15.5">
      <c r="A100" s="45"/>
      <c r="B100" s="46"/>
      <c r="C100" s="45"/>
      <c r="D100" s="47" t="s">
        <v>46</v>
      </c>
      <c r="E100" s="48"/>
      <c r="F100" s="48"/>
      <c r="G100" s="48"/>
      <c r="H100" s="48"/>
      <c r="I100" s="48"/>
      <c r="J100" s="49">
        <f>J101+J102</f>
        <v>0</v>
      </c>
      <c r="K100" s="94"/>
    </row>
    <row r="101" spans="1:11">
      <c r="A101" s="45"/>
      <c r="B101" s="46"/>
      <c r="C101" s="45"/>
      <c r="D101" s="47" t="s">
        <v>47</v>
      </c>
      <c r="E101" s="48"/>
      <c r="F101" s="48"/>
      <c r="G101" s="48"/>
      <c r="H101" s="48"/>
      <c r="I101" s="48"/>
      <c r="J101" s="49">
        <f>J170</f>
        <v>0</v>
      </c>
      <c r="K101" s="91"/>
    </row>
    <row r="102" spans="1:11" ht="15.5">
      <c r="A102" s="40"/>
      <c r="B102" s="41"/>
      <c r="C102" s="40"/>
      <c r="D102" s="47" t="s">
        <v>48</v>
      </c>
      <c r="E102" s="48"/>
      <c r="F102" s="48"/>
      <c r="G102" s="48"/>
      <c r="H102" s="48"/>
      <c r="I102" s="48"/>
      <c r="J102" s="49">
        <f>J196</f>
        <v>0</v>
      </c>
      <c r="K102" s="94"/>
    </row>
    <row r="103" spans="1:11" ht="15.5">
      <c r="A103" s="40"/>
      <c r="B103" s="41"/>
      <c r="C103" s="40"/>
      <c r="D103" s="42" t="s">
        <v>49</v>
      </c>
      <c r="E103" s="43"/>
      <c r="F103" s="43"/>
      <c r="G103" s="43"/>
      <c r="H103" s="43"/>
      <c r="I103" s="43"/>
      <c r="J103" s="44">
        <f>J198</f>
        <v>0</v>
      </c>
      <c r="K103" s="94"/>
    </row>
    <row r="104" spans="1:11">
      <c r="A104" s="45"/>
      <c r="B104" s="46"/>
      <c r="C104" s="45"/>
      <c r="D104" s="47" t="s">
        <v>50</v>
      </c>
      <c r="E104" s="48"/>
      <c r="F104" s="48"/>
      <c r="G104" s="48"/>
      <c r="H104" s="48"/>
      <c r="I104" s="48"/>
      <c r="J104" s="49">
        <f>J199</f>
        <v>0</v>
      </c>
      <c r="K104" s="91"/>
    </row>
    <row r="105" spans="1:11">
      <c r="A105" s="45"/>
      <c r="B105" s="46"/>
      <c r="C105" s="45"/>
      <c r="D105" s="47" t="s">
        <v>51</v>
      </c>
      <c r="E105" s="48"/>
      <c r="F105" s="48"/>
      <c r="G105" s="48"/>
      <c r="H105" s="48"/>
      <c r="I105" s="48"/>
      <c r="J105" s="49">
        <f>J202</f>
        <v>0</v>
      </c>
      <c r="K105" s="45"/>
    </row>
    <row r="106" spans="1:11">
      <c r="A106" s="45"/>
      <c r="B106" s="46"/>
      <c r="C106" s="45"/>
      <c r="D106" s="47" t="s">
        <v>52</v>
      </c>
      <c r="E106" s="48"/>
      <c r="F106" s="48"/>
      <c r="G106" s="48"/>
      <c r="H106" s="48"/>
      <c r="I106" s="48"/>
      <c r="J106" s="49">
        <f>J207</f>
        <v>0</v>
      </c>
      <c r="K106" s="45"/>
    </row>
    <row r="107" spans="1:11">
      <c r="A107" s="45"/>
      <c r="B107" s="46"/>
      <c r="C107" s="45"/>
      <c r="D107" s="47" t="s">
        <v>53</v>
      </c>
      <c r="E107" s="48"/>
      <c r="F107" s="48"/>
      <c r="G107" s="48"/>
      <c r="H107" s="48"/>
      <c r="I107" s="48"/>
      <c r="J107" s="49">
        <f>J209</f>
        <v>0</v>
      </c>
      <c r="K107" s="45"/>
    </row>
    <row r="108" spans="1:11">
      <c r="A108" s="5"/>
      <c r="B108" s="6"/>
      <c r="C108" s="5"/>
      <c r="D108" s="5"/>
      <c r="E108" s="5"/>
      <c r="F108" s="5"/>
      <c r="G108" s="5"/>
      <c r="H108" s="5"/>
      <c r="I108" s="5"/>
      <c r="J108" s="5"/>
      <c r="K108" s="5"/>
    </row>
    <row r="109" spans="1:11">
      <c r="A109" s="5"/>
      <c r="B109" s="33"/>
      <c r="C109" s="34"/>
      <c r="D109" s="34"/>
      <c r="E109" s="34"/>
      <c r="F109" s="34"/>
      <c r="G109" s="34"/>
      <c r="H109" s="34"/>
      <c r="I109" s="34"/>
      <c r="J109" s="34"/>
      <c r="K109" s="34"/>
    </row>
    <row r="113" spans="1:12">
      <c r="A113" s="5"/>
      <c r="B113" s="35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1:12" ht="18">
      <c r="A114" s="5"/>
      <c r="B114" s="6"/>
      <c r="C114" s="4" t="s">
        <v>54</v>
      </c>
      <c r="D114" s="5"/>
      <c r="E114" s="5"/>
      <c r="F114" s="5"/>
      <c r="G114" s="5"/>
      <c r="H114" s="5"/>
      <c r="I114" s="5"/>
      <c r="J114" s="5"/>
      <c r="K114" s="5"/>
    </row>
    <row r="115" spans="1:12">
      <c r="A115" s="5"/>
      <c r="B115" s="6"/>
      <c r="C115" s="5"/>
      <c r="D115" s="5"/>
      <c r="E115" s="5"/>
      <c r="F115" s="5"/>
      <c r="G115" s="5"/>
      <c r="H115" s="5"/>
      <c r="I115" s="5"/>
      <c r="J115" s="5"/>
      <c r="K115" s="5"/>
    </row>
    <row r="116" spans="1:12">
      <c r="A116" s="5"/>
      <c r="B116" s="6"/>
      <c r="C116" s="7" t="s">
        <v>1</v>
      </c>
      <c r="D116" s="5"/>
      <c r="E116" s="5"/>
      <c r="F116" s="5"/>
      <c r="G116" s="5"/>
      <c r="H116" s="5"/>
      <c r="I116" s="5"/>
      <c r="J116" s="5"/>
      <c r="K116" s="5"/>
    </row>
    <row r="117" spans="1:12">
      <c r="A117" s="5"/>
      <c r="B117" s="6"/>
      <c r="C117" s="5"/>
      <c r="D117" s="5"/>
      <c r="E117" s="99" t="str">
        <f>E6</f>
        <v>Kolín - ulice Na Valech - veřejné osvětlení</v>
      </c>
      <c r="F117" s="100"/>
      <c r="G117" s="100"/>
      <c r="H117" s="100"/>
      <c r="I117" s="5"/>
      <c r="J117" s="5"/>
      <c r="K117" s="5"/>
    </row>
    <row r="118" spans="1:12">
      <c r="A118" s="5"/>
      <c r="B118" s="6"/>
      <c r="C118" s="5"/>
      <c r="D118" s="5"/>
      <c r="E118" s="5"/>
      <c r="F118" s="5"/>
      <c r="G118" s="5"/>
      <c r="H118" s="5"/>
      <c r="I118" s="5"/>
      <c r="J118" s="5"/>
      <c r="K118" s="5"/>
    </row>
    <row r="119" spans="1:12">
      <c r="A119" s="5"/>
      <c r="B119" s="6"/>
      <c r="C119" s="7" t="s">
        <v>5</v>
      </c>
      <c r="D119" s="5"/>
      <c r="E119" s="5"/>
      <c r="F119" s="8" t="str">
        <f>F9</f>
        <v>Kolín - ulice Na Valech</v>
      </c>
      <c r="G119" s="5"/>
      <c r="H119" s="5"/>
      <c r="I119" s="7" t="s">
        <v>6</v>
      </c>
      <c r="J119" s="9" t="str">
        <f>IF(J9="","",J9)</f>
        <v/>
      </c>
      <c r="K119" s="5"/>
    </row>
    <row r="120" spans="1:12">
      <c r="A120" s="5"/>
      <c r="B120" s="6"/>
      <c r="C120" s="5"/>
      <c r="D120" s="5"/>
      <c r="E120" s="5"/>
      <c r="F120" s="5"/>
      <c r="G120" s="5"/>
      <c r="H120" s="5"/>
      <c r="I120" s="5"/>
      <c r="J120" s="5"/>
      <c r="K120" s="5"/>
    </row>
    <row r="121" spans="1:12">
      <c r="A121" s="5"/>
      <c r="B121" s="6"/>
      <c r="C121" s="7" t="s">
        <v>7</v>
      </c>
      <c r="D121" s="5"/>
      <c r="E121" s="5"/>
      <c r="F121" s="8" t="str">
        <f>E12</f>
        <v>Město Kolín, Karkovo náměstí 78, Kolín I</v>
      </c>
      <c r="G121" s="5"/>
      <c r="H121" s="5"/>
      <c r="I121" s="7" t="s">
        <v>13</v>
      </c>
      <c r="J121" s="12" t="str">
        <f>E18</f>
        <v/>
      </c>
      <c r="K121" s="5"/>
    </row>
    <row r="122" spans="1:12">
      <c r="A122" s="5"/>
      <c r="B122" s="6"/>
      <c r="C122" s="7" t="s">
        <v>10</v>
      </c>
      <c r="D122" s="5"/>
      <c r="E122" s="5"/>
      <c r="F122" s="8" t="str">
        <f>IF(E15="","",E15)</f>
        <v>Ce - Da s.r.o.</v>
      </c>
      <c r="G122" s="5"/>
      <c r="H122" s="5"/>
      <c r="I122" s="7" t="s">
        <v>14</v>
      </c>
      <c r="J122" s="12" t="str">
        <f>E21</f>
        <v/>
      </c>
      <c r="K122" s="5"/>
    </row>
    <row r="123" spans="1:12">
      <c r="A123" s="5"/>
      <c r="B123" s="6"/>
      <c r="C123" s="5"/>
      <c r="D123" s="5"/>
      <c r="E123" s="5"/>
      <c r="F123" s="5"/>
      <c r="G123" s="5"/>
      <c r="H123" s="5"/>
      <c r="I123" s="5"/>
      <c r="J123" s="5"/>
      <c r="K123" s="5"/>
    </row>
    <row r="124" spans="1:12" ht="23">
      <c r="A124" s="50"/>
      <c r="B124" s="51"/>
      <c r="C124" s="52" t="s">
        <v>55</v>
      </c>
      <c r="D124" s="53" t="s">
        <v>56</v>
      </c>
      <c r="E124" s="53" t="s">
        <v>57</v>
      </c>
      <c r="F124" s="53" t="s">
        <v>58</v>
      </c>
      <c r="G124" s="53" t="s">
        <v>59</v>
      </c>
      <c r="H124" s="53" t="s">
        <v>60</v>
      </c>
      <c r="I124" s="53" t="s">
        <v>61</v>
      </c>
      <c r="J124" s="53" t="s">
        <v>38</v>
      </c>
      <c r="K124" s="54" t="s">
        <v>62</v>
      </c>
    </row>
    <row r="125" spans="1:12" ht="15.5">
      <c r="A125" s="5"/>
      <c r="B125" s="6"/>
      <c r="C125" s="55" t="s">
        <v>63</v>
      </c>
      <c r="D125" s="5"/>
      <c r="E125" s="5"/>
      <c r="F125" s="5"/>
      <c r="G125" s="5"/>
      <c r="H125" s="5"/>
      <c r="I125" s="5"/>
      <c r="J125" s="56">
        <f>J126+J131+J136+J198</f>
        <v>0</v>
      </c>
      <c r="K125" s="5"/>
    </row>
    <row r="126" spans="1:12" ht="15.5">
      <c r="A126" s="57"/>
      <c r="B126" s="58"/>
      <c r="C126" s="57"/>
      <c r="D126" s="59" t="s">
        <v>64</v>
      </c>
      <c r="E126" s="60" t="s">
        <v>65</v>
      </c>
      <c r="F126" s="60" t="s">
        <v>66</v>
      </c>
      <c r="G126" s="57"/>
      <c r="H126" s="57"/>
      <c r="I126" s="57"/>
      <c r="J126" s="61">
        <f>J127</f>
        <v>0</v>
      </c>
      <c r="K126" s="57"/>
      <c r="L126" s="93"/>
    </row>
    <row r="127" spans="1:12" s="67" customFormat="1" ht="18" customHeight="1">
      <c r="A127" s="63"/>
      <c r="B127" s="64"/>
      <c r="C127" s="63"/>
      <c r="D127" s="65" t="s">
        <v>64</v>
      </c>
      <c r="E127" s="81" t="s">
        <v>67</v>
      </c>
      <c r="F127" s="81" t="s">
        <v>68</v>
      </c>
      <c r="G127" s="82"/>
      <c r="H127" s="82"/>
      <c r="I127" s="82"/>
      <c r="J127" s="83">
        <f>J128+J129+J130</f>
        <v>0</v>
      </c>
      <c r="K127" s="63"/>
      <c r="L127" s="92"/>
    </row>
    <row r="128" spans="1:12" s="67" customFormat="1" ht="18" customHeight="1">
      <c r="A128" s="62"/>
      <c r="B128" s="68"/>
      <c r="C128" s="69" t="s">
        <v>67</v>
      </c>
      <c r="D128" s="69" t="s">
        <v>69</v>
      </c>
      <c r="E128" s="70" t="s">
        <v>74</v>
      </c>
      <c r="F128" s="71" t="s">
        <v>75</v>
      </c>
      <c r="G128" s="72" t="s">
        <v>73</v>
      </c>
      <c r="H128" s="84">
        <v>6</v>
      </c>
      <c r="I128" s="73"/>
      <c r="J128" s="73"/>
      <c r="K128" s="71" t="s">
        <v>71</v>
      </c>
      <c r="L128" s="92"/>
    </row>
    <row r="129" spans="1:12" s="67" customFormat="1" ht="18" customHeight="1">
      <c r="A129" s="62"/>
      <c r="B129" s="68"/>
      <c r="C129" s="69" t="s">
        <v>77</v>
      </c>
      <c r="D129" s="69" t="s">
        <v>69</v>
      </c>
      <c r="E129" s="70" t="s">
        <v>78</v>
      </c>
      <c r="F129" s="71" t="s">
        <v>79</v>
      </c>
      <c r="G129" s="72" t="s">
        <v>80</v>
      </c>
      <c r="H129" s="84">
        <v>24</v>
      </c>
      <c r="I129" s="73"/>
      <c r="J129" s="73"/>
      <c r="K129" s="71" t="s">
        <v>71</v>
      </c>
      <c r="L129" s="92"/>
    </row>
    <row r="130" spans="1:12" s="67" customFormat="1" ht="18" customHeight="1">
      <c r="A130" s="62"/>
      <c r="B130" s="68"/>
      <c r="C130" s="69" t="s">
        <v>81</v>
      </c>
      <c r="D130" s="69" t="s">
        <v>69</v>
      </c>
      <c r="E130" s="70" t="s">
        <v>82</v>
      </c>
      <c r="F130" s="71" t="s">
        <v>83</v>
      </c>
      <c r="G130" s="72" t="s">
        <v>76</v>
      </c>
      <c r="H130" s="84">
        <v>2</v>
      </c>
      <c r="I130" s="73"/>
      <c r="J130" s="73"/>
      <c r="K130" s="71" t="s">
        <v>71</v>
      </c>
      <c r="L130" s="92"/>
    </row>
    <row r="131" spans="1:12" s="67" customFormat="1" ht="18" customHeight="1">
      <c r="A131" s="63"/>
      <c r="B131" s="64"/>
      <c r="C131" s="63"/>
      <c r="D131" s="65" t="s">
        <v>64</v>
      </c>
      <c r="E131" s="85" t="s">
        <v>84</v>
      </c>
      <c r="F131" s="85" t="s">
        <v>85</v>
      </c>
      <c r="G131" s="86"/>
      <c r="H131" s="95"/>
      <c r="I131" s="86"/>
      <c r="J131" s="87">
        <f>J132</f>
        <v>0</v>
      </c>
      <c r="K131" s="63"/>
      <c r="L131" s="92"/>
    </row>
    <row r="132" spans="1:12" s="67" customFormat="1" ht="18" customHeight="1">
      <c r="A132" s="63"/>
      <c r="B132" s="64"/>
      <c r="C132" s="63"/>
      <c r="D132" s="88" t="s">
        <v>64</v>
      </c>
      <c r="E132" s="88" t="s">
        <v>86</v>
      </c>
      <c r="F132" s="88" t="s">
        <v>87</v>
      </c>
      <c r="G132" s="89"/>
      <c r="H132" s="96"/>
      <c r="I132" s="89"/>
      <c r="J132" s="90">
        <f>J133+J134+J135</f>
        <v>0</v>
      </c>
      <c r="K132" s="63"/>
      <c r="L132" s="92"/>
    </row>
    <row r="133" spans="1:12" s="67" customFormat="1" ht="18" customHeight="1">
      <c r="A133" s="62"/>
      <c r="B133" s="68"/>
      <c r="C133" s="69" t="s">
        <v>88</v>
      </c>
      <c r="D133" s="69" t="s">
        <v>69</v>
      </c>
      <c r="E133" s="70" t="s">
        <v>89</v>
      </c>
      <c r="F133" s="71" t="s">
        <v>90</v>
      </c>
      <c r="G133" s="72" t="s">
        <v>70</v>
      </c>
      <c r="H133" s="84">
        <v>8</v>
      </c>
      <c r="I133" s="73"/>
      <c r="J133" s="73"/>
      <c r="K133" s="71" t="s">
        <v>71</v>
      </c>
      <c r="L133" s="92"/>
    </row>
    <row r="134" spans="1:12" s="67" customFormat="1" ht="18" customHeight="1">
      <c r="A134" s="62"/>
      <c r="B134" s="68"/>
      <c r="C134" s="74" t="s">
        <v>91</v>
      </c>
      <c r="D134" s="74" t="s">
        <v>72</v>
      </c>
      <c r="E134" s="75" t="s">
        <v>92</v>
      </c>
      <c r="F134" s="76" t="s">
        <v>93</v>
      </c>
      <c r="G134" s="77" t="s">
        <v>70</v>
      </c>
      <c r="H134" s="97">
        <v>8.4</v>
      </c>
      <c r="I134" s="78"/>
      <c r="J134" s="78"/>
      <c r="K134" s="76" t="s">
        <v>71</v>
      </c>
      <c r="L134" s="92"/>
    </row>
    <row r="135" spans="1:12" s="67" customFormat="1" ht="18" customHeight="1">
      <c r="A135" s="62"/>
      <c r="B135" s="68"/>
      <c r="C135" s="69" t="s">
        <v>94</v>
      </c>
      <c r="D135" s="69" t="s">
        <v>69</v>
      </c>
      <c r="E135" s="70" t="s">
        <v>95</v>
      </c>
      <c r="F135" s="71" t="s">
        <v>96</v>
      </c>
      <c r="G135" s="72" t="s">
        <v>70</v>
      </c>
      <c r="H135" s="84">
        <v>148</v>
      </c>
      <c r="I135" s="73"/>
      <c r="J135" s="73"/>
      <c r="K135" s="71" t="s">
        <v>71</v>
      </c>
      <c r="L135" s="92"/>
    </row>
    <row r="136" spans="1:12" s="67" customFormat="1" ht="18" customHeight="1">
      <c r="A136" s="63"/>
      <c r="B136" s="64"/>
      <c r="C136" s="63"/>
      <c r="D136" s="85" t="s">
        <v>64</v>
      </c>
      <c r="E136" s="85" t="s">
        <v>72</v>
      </c>
      <c r="F136" s="85" t="s">
        <v>97</v>
      </c>
      <c r="G136" s="86"/>
      <c r="H136" s="95"/>
      <c r="I136" s="86"/>
      <c r="J136" s="87">
        <f>J137+J169</f>
        <v>0</v>
      </c>
      <c r="K136" s="86"/>
      <c r="L136" s="92"/>
    </row>
    <row r="137" spans="1:12" s="67" customFormat="1" ht="18" customHeight="1">
      <c r="A137" s="63"/>
      <c r="B137" s="64"/>
      <c r="C137" s="63"/>
      <c r="D137" s="65" t="s">
        <v>64</v>
      </c>
      <c r="E137" s="65" t="s">
        <v>98</v>
      </c>
      <c r="F137" s="81" t="s">
        <v>99</v>
      </c>
      <c r="G137" s="63"/>
      <c r="H137" s="98"/>
      <c r="I137" s="63"/>
      <c r="J137" s="66">
        <f>SUM(J138:J168)</f>
        <v>0</v>
      </c>
      <c r="K137" s="63"/>
      <c r="L137" s="92"/>
    </row>
    <row r="138" spans="1:12" s="67" customFormat="1" ht="18" customHeight="1">
      <c r="A138" s="62"/>
      <c r="B138" s="68"/>
      <c r="C138" s="69" t="s">
        <v>100</v>
      </c>
      <c r="D138" s="69" t="s">
        <v>69</v>
      </c>
      <c r="E138" s="70" t="s">
        <v>101</v>
      </c>
      <c r="F138" s="71" t="s">
        <v>102</v>
      </c>
      <c r="G138" s="72" t="s">
        <v>76</v>
      </c>
      <c r="H138" s="84">
        <v>24</v>
      </c>
      <c r="I138" s="73"/>
      <c r="J138" s="73"/>
      <c r="K138" s="71" t="s">
        <v>71</v>
      </c>
      <c r="L138" s="92"/>
    </row>
    <row r="139" spans="1:12" s="67" customFormat="1" ht="18" customHeight="1">
      <c r="A139" s="62"/>
      <c r="B139" s="68"/>
      <c r="C139" s="69" t="s">
        <v>103</v>
      </c>
      <c r="D139" s="69" t="s">
        <v>69</v>
      </c>
      <c r="E139" s="70" t="s">
        <v>104</v>
      </c>
      <c r="F139" s="71" t="s">
        <v>105</v>
      </c>
      <c r="G139" s="72" t="s">
        <v>76</v>
      </c>
      <c r="H139" s="84">
        <v>24</v>
      </c>
      <c r="I139" s="73"/>
      <c r="J139" s="73"/>
      <c r="K139" s="71" t="s">
        <v>71</v>
      </c>
      <c r="L139" s="92"/>
    </row>
    <row r="140" spans="1:12" s="67" customFormat="1" ht="18" customHeight="1">
      <c r="A140" s="62"/>
      <c r="B140" s="68"/>
      <c r="C140" s="69" t="s">
        <v>106</v>
      </c>
      <c r="D140" s="69" t="s">
        <v>69</v>
      </c>
      <c r="E140" s="70" t="s">
        <v>107</v>
      </c>
      <c r="F140" s="71" t="s">
        <v>108</v>
      </c>
      <c r="G140" s="72" t="s">
        <v>76</v>
      </c>
      <c r="H140" s="84">
        <v>80</v>
      </c>
      <c r="I140" s="73"/>
      <c r="J140" s="73"/>
      <c r="K140" s="71" t="s">
        <v>71</v>
      </c>
    </row>
    <row r="141" spans="1:12" s="67" customFormat="1" ht="18" customHeight="1">
      <c r="A141" s="62"/>
      <c r="B141" s="68"/>
      <c r="C141" s="69" t="s">
        <v>109</v>
      </c>
      <c r="D141" s="69" t="s">
        <v>69</v>
      </c>
      <c r="E141" s="70" t="s">
        <v>110</v>
      </c>
      <c r="F141" s="71" t="s">
        <v>111</v>
      </c>
      <c r="G141" s="72" t="s">
        <v>76</v>
      </c>
      <c r="H141" s="84">
        <v>8</v>
      </c>
      <c r="I141" s="73"/>
      <c r="J141" s="73"/>
      <c r="K141" s="71" t="s">
        <v>71</v>
      </c>
    </row>
    <row r="142" spans="1:12" s="67" customFormat="1" ht="18" customHeight="1">
      <c r="A142" s="62"/>
      <c r="B142" s="68"/>
      <c r="C142" s="74" t="s">
        <v>112</v>
      </c>
      <c r="D142" s="74" t="s">
        <v>72</v>
      </c>
      <c r="E142" s="75" t="s">
        <v>113</v>
      </c>
      <c r="F142" s="76" t="s">
        <v>312</v>
      </c>
      <c r="G142" s="77" t="s">
        <v>114</v>
      </c>
      <c r="H142" s="97">
        <v>8</v>
      </c>
      <c r="I142" s="78"/>
      <c r="J142" s="78"/>
      <c r="K142" s="76" t="s">
        <v>3</v>
      </c>
    </row>
    <row r="143" spans="1:12" s="67" customFormat="1" ht="18" customHeight="1">
      <c r="A143" s="62"/>
      <c r="B143" s="68"/>
      <c r="C143" s="74" t="s">
        <v>115</v>
      </c>
      <c r="D143" s="74" t="s">
        <v>72</v>
      </c>
      <c r="E143" s="75" t="s">
        <v>116</v>
      </c>
      <c r="F143" s="76" t="s">
        <v>314</v>
      </c>
      <c r="G143" s="77" t="s">
        <v>114</v>
      </c>
      <c r="H143" s="97">
        <v>8</v>
      </c>
      <c r="I143" s="78"/>
      <c r="J143" s="78"/>
      <c r="K143" s="76" t="s">
        <v>3</v>
      </c>
    </row>
    <row r="144" spans="1:12" s="67" customFormat="1" ht="18" customHeight="1">
      <c r="A144" s="62"/>
      <c r="B144" s="68"/>
      <c r="C144" s="74" t="s">
        <v>117</v>
      </c>
      <c r="D144" s="74" t="s">
        <v>72</v>
      </c>
      <c r="E144" s="75" t="s">
        <v>118</v>
      </c>
      <c r="F144" s="76" t="s">
        <v>313</v>
      </c>
      <c r="G144" s="77" t="s">
        <v>114</v>
      </c>
      <c r="H144" s="97">
        <v>8</v>
      </c>
      <c r="I144" s="78"/>
      <c r="J144" s="78"/>
      <c r="K144" s="76" t="s">
        <v>3</v>
      </c>
    </row>
    <row r="145" spans="1:11" s="67" customFormat="1" ht="18" customHeight="1">
      <c r="A145" s="62"/>
      <c r="B145" s="68"/>
      <c r="C145" s="74" t="s">
        <v>119</v>
      </c>
      <c r="D145" s="74" t="s">
        <v>72</v>
      </c>
      <c r="E145" s="75" t="s">
        <v>120</v>
      </c>
      <c r="F145" s="76" t="s">
        <v>121</v>
      </c>
      <c r="G145" s="77" t="s">
        <v>114</v>
      </c>
      <c r="H145" s="97">
        <v>8</v>
      </c>
      <c r="I145" s="78"/>
      <c r="J145" s="78"/>
      <c r="K145" s="76" t="s">
        <v>3</v>
      </c>
    </row>
    <row r="146" spans="1:11" s="67" customFormat="1" ht="18" customHeight="1">
      <c r="A146" s="62"/>
      <c r="B146" s="68"/>
      <c r="C146" s="69" t="s">
        <v>122</v>
      </c>
      <c r="D146" s="69" t="s">
        <v>69</v>
      </c>
      <c r="E146" s="70" t="s">
        <v>123</v>
      </c>
      <c r="F146" s="71" t="s">
        <v>124</v>
      </c>
      <c r="G146" s="72" t="s">
        <v>76</v>
      </c>
      <c r="H146" s="84">
        <v>8</v>
      </c>
      <c r="I146" s="73"/>
      <c r="J146" s="73"/>
      <c r="K146" s="71" t="s">
        <v>71</v>
      </c>
    </row>
    <row r="147" spans="1:11" s="67" customFormat="1" ht="18" customHeight="1">
      <c r="A147" s="62"/>
      <c r="B147" s="68"/>
      <c r="C147" s="69" t="s">
        <v>125</v>
      </c>
      <c r="D147" s="69" t="s">
        <v>69</v>
      </c>
      <c r="E147" s="70" t="s">
        <v>126</v>
      </c>
      <c r="F147" s="71" t="s">
        <v>127</v>
      </c>
      <c r="G147" s="72" t="s">
        <v>76</v>
      </c>
      <c r="H147" s="84">
        <v>8</v>
      </c>
      <c r="I147" s="73"/>
      <c r="J147" s="73"/>
      <c r="K147" s="71" t="s">
        <v>71</v>
      </c>
    </row>
    <row r="148" spans="1:11" s="67" customFormat="1" ht="18" customHeight="1">
      <c r="A148" s="62"/>
      <c r="B148" s="68"/>
      <c r="C148" s="74" t="s">
        <v>128</v>
      </c>
      <c r="D148" s="74" t="s">
        <v>72</v>
      </c>
      <c r="E148" s="75" t="s">
        <v>129</v>
      </c>
      <c r="F148" s="76" t="s">
        <v>315</v>
      </c>
      <c r="G148" s="77" t="s">
        <v>76</v>
      </c>
      <c r="H148" s="97">
        <v>8</v>
      </c>
      <c r="I148" s="78"/>
      <c r="J148" s="78"/>
      <c r="K148" s="76" t="s">
        <v>71</v>
      </c>
    </row>
    <row r="149" spans="1:11" s="67" customFormat="1" ht="18" customHeight="1">
      <c r="A149" s="62"/>
      <c r="B149" s="68"/>
      <c r="C149" s="69" t="s">
        <v>130</v>
      </c>
      <c r="D149" s="69" t="s">
        <v>69</v>
      </c>
      <c r="E149" s="70" t="s">
        <v>131</v>
      </c>
      <c r="F149" s="71" t="s">
        <v>132</v>
      </c>
      <c r="G149" s="72" t="s">
        <v>70</v>
      </c>
      <c r="H149" s="84">
        <v>148</v>
      </c>
      <c r="I149" s="73"/>
      <c r="J149" s="73"/>
      <c r="K149" s="71" t="s">
        <v>71</v>
      </c>
    </row>
    <row r="150" spans="1:11" s="67" customFormat="1" ht="18" customHeight="1">
      <c r="A150" s="62"/>
      <c r="B150" s="68"/>
      <c r="C150" s="74" t="s">
        <v>133</v>
      </c>
      <c r="D150" s="74" t="s">
        <v>72</v>
      </c>
      <c r="E150" s="75" t="s">
        <v>134</v>
      </c>
      <c r="F150" s="76" t="s">
        <v>135</v>
      </c>
      <c r="G150" s="77" t="s">
        <v>136</v>
      </c>
      <c r="H150" s="97">
        <v>100</v>
      </c>
      <c r="I150" s="78"/>
      <c r="J150" s="78"/>
      <c r="K150" s="76" t="s">
        <v>3</v>
      </c>
    </row>
    <row r="151" spans="1:11" s="67" customFormat="1" ht="18" customHeight="1">
      <c r="A151" s="62"/>
      <c r="B151" s="68"/>
      <c r="C151" s="69" t="s">
        <v>137</v>
      </c>
      <c r="D151" s="69" t="s">
        <v>69</v>
      </c>
      <c r="E151" s="70" t="s">
        <v>138</v>
      </c>
      <c r="F151" s="71" t="s">
        <v>139</v>
      </c>
      <c r="G151" s="72" t="s">
        <v>76</v>
      </c>
      <c r="H151" s="84">
        <v>15</v>
      </c>
      <c r="I151" s="73"/>
      <c r="J151" s="73"/>
      <c r="K151" s="71" t="s">
        <v>71</v>
      </c>
    </row>
    <row r="152" spans="1:11" s="67" customFormat="1" ht="18" customHeight="1">
      <c r="A152" s="62"/>
      <c r="B152" s="68"/>
      <c r="C152" s="74" t="s">
        <v>140</v>
      </c>
      <c r="D152" s="74" t="s">
        <v>72</v>
      </c>
      <c r="E152" s="75" t="s">
        <v>141</v>
      </c>
      <c r="F152" s="76" t="s">
        <v>142</v>
      </c>
      <c r="G152" s="77" t="s">
        <v>76</v>
      </c>
      <c r="H152" s="97">
        <v>7</v>
      </c>
      <c r="I152" s="78"/>
      <c r="J152" s="78"/>
      <c r="K152" s="76" t="s">
        <v>3</v>
      </c>
    </row>
    <row r="153" spans="1:11" s="67" customFormat="1" ht="18" customHeight="1">
      <c r="A153" s="62"/>
      <c r="B153" s="68"/>
      <c r="C153" s="74" t="s">
        <v>143</v>
      </c>
      <c r="D153" s="74" t="s">
        <v>72</v>
      </c>
      <c r="E153" s="75" t="s">
        <v>144</v>
      </c>
      <c r="F153" s="76" t="s">
        <v>145</v>
      </c>
      <c r="G153" s="77" t="s">
        <v>76</v>
      </c>
      <c r="H153" s="97">
        <v>8</v>
      </c>
      <c r="I153" s="78"/>
      <c r="J153" s="78"/>
      <c r="K153" s="76" t="s">
        <v>3</v>
      </c>
    </row>
    <row r="154" spans="1:11" s="67" customFormat="1" ht="18" customHeight="1">
      <c r="A154" s="62"/>
      <c r="B154" s="68"/>
      <c r="C154" s="69" t="s">
        <v>146</v>
      </c>
      <c r="D154" s="69" t="s">
        <v>69</v>
      </c>
      <c r="E154" s="70" t="s">
        <v>147</v>
      </c>
      <c r="F154" s="71" t="s">
        <v>148</v>
      </c>
      <c r="G154" s="72" t="s">
        <v>76</v>
      </c>
      <c r="H154" s="84">
        <v>1</v>
      </c>
      <c r="I154" s="73"/>
      <c r="J154" s="73"/>
      <c r="K154" s="71" t="s">
        <v>71</v>
      </c>
    </row>
    <row r="155" spans="1:11" s="67" customFormat="1" ht="18" customHeight="1">
      <c r="A155" s="62"/>
      <c r="B155" s="68"/>
      <c r="C155" s="69" t="s">
        <v>149</v>
      </c>
      <c r="D155" s="69" t="s">
        <v>69</v>
      </c>
      <c r="E155" s="70" t="s">
        <v>150</v>
      </c>
      <c r="F155" s="71" t="s">
        <v>316</v>
      </c>
      <c r="G155" s="72" t="s">
        <v>70</v>
      </c>
      <c r="H155" s="84">
        <v>148</v>
      </c>
      <c r="I155" s="73"/>
      <c r="J155" s="73"/>
      <c r="K155" s="71" t="s">
        <v>71</v>
      </c>
    </row>
    <row r="156" spans="1:11" s="67" customFormat="1" ht="18" customHeight="1">
      <c r="A156" s="62"/>
      <c r="B156" s="68"/>
      <c r="C156" s="74" t="s">
        <v>151</v>
      </c>
      <c r="D156" s="74" t="s">
        <v>72</v>
      </c>
      <c r="E156" s="75" t="s">
        <v>152</v>
      </c>
      <c r="F156" s="76" t="s">
        <v>317</v>
      </c>
      <c r="G156" s="77" t="s">
        <v>70</v>
      </c>
      <c r="H156" s="97">
        <v>170</v>
      </c>
      <c r="I156" s="78"/>
      <c r="J156" s="78"/>
      <c r="K156" s="76" t="s">
        <v>71</v>
      </c>
    </row>
    <row r="157" spans="1:11" s="67" customFormat="1" ht="18" customHeight="1">
      <c r="A157" s="62"/>
      <c r="B157" s="68"/>
      <c r="C157" s="69" t="s">
        <v>153</v>
      </c>
      <c r="D157" s="69" t="s">
        <v>69</v>
      </c>
      <c r="E157" s="70" t="s">
        <v>154</v>
      </c>
      <c r="F157" s="71" t="s">
        <v>318</v>
      </c>
      <c r="G157" s="72" t="s">
        <v>70</v>
      </c>
      <c r="H157" s="84">
        <v>24</v>
      </c>
      <c r="I157" s="73"/>
      <c r="J157" s="73"/>
      <c r="K157" s="71" t="s">
        <v>71</v>
      </c>
    </row>
    <row r="158" spans="1:11" s="67" customFormat="1" ht="18" customHeight="1">
      <c r="A158" s="62"/>
      <c r="B158" s="68"/>
      <c r="C158" s="74" t="s">
        <v>155</v>
      </c>
      <c r="D158" s="74" t="s">
        <v>72</v>
      </c>
      <c r="E158" s="75" t="s">
        <v>156</v>
      </c>
      <c r="F158" s="76" t="s">
        <v>319</v>
      </c>
      <c r="G158" s="77" t="s">
        <v>70</v>
      </c>
      <c r="H158" s="97">
        <v>30</v>
      </c>
      <c r="I158" s="78"/>
      <c r="J158" s="78"/>
      <c r="K158" s="76" t="s">
        <v>71</v>
      </c>
    </row>
    <row r="159" spans="1:11" s="67" customFormat="1" ht="18" customHeight="1">
      <c r="A159" s="62"/>
      <c r="B159" s="68"/>
      <c r="C159" s="69" t="s">
        <v>157</v>
      </c>
      <c r="D159" s="69" t="s">
        <v>69</v>
      </c>
      <c r="E159" s="70" t="s">
        <v>158</v>
      </c>
      <c r="F159" s="71" t="s">
        <v>159</v>
      </c>
      <c r="G159" s="72" t="s">
        <v>76</v>
      </c>
      <c r="H159" s="84">
        <v>6</v>
      </c>
      <c r="I159" s="73"/>
      <c r="J159" s="73"/>
      <c r="K159" s="71" t="s">
        <v>71</v>
      </c>
    </row>
    <row r="160" spans="1:11" s="67" customFormat="1" ht="18" customHeight="1">
      <c r="A160" s="62"/>
      <c r="B160" s="68"/>
      <c r="C160" s="69" t="s">
        <v>160</v>
      </c>
      <c r="D160" s="69" t="s">
        <v>69</v>
      </c>
      <c r="E160" s="70" t="s">
        <v>161</v>
      </c>
      <c r="F160" s="71" t="s">
        <v>162</v>
      </c>
      <c r="G160" s="72" t="s">
        <v>76</v>
      </c>
      <c r="H160" s="84">
        <v>6</v>
      </c>
      <c r="I160" s="73"/>
      <c r="J160" s="73"/>
      <c r="K160" s="71" t="s">
        <v>71</v>
      </c>
    </row>
    <row r="161" spans="1:12" s="67" customFormat="1" ht="18" customHeight="1">
      <c r="A161" s="62"/>
      <c r="B161" s="68"/>
      <c r="C161" s="69" t="s">
        <v>163</v>
      </c>
      <c r="D161" s="69" t="s">
        <v>69</v>
      </c>
      <c r="E161" s="70" t="s">
        <v>164</v>
      </c>
      <c r="F161" s="71" t="s">
        <v>165</v>
      </c>
      <c r="G161" s="72" t="s">
        <v>76</v>
      </c>
      <c r="H161" s="84">
        <v>16</v>
      </c>
      <c r="I161" s="73"/>
      <c r="J161" s="73"/>
      <c r="K161" s="71" t="s">
        <v>71</v>
      </c>
    </row>
    <row r="162" spans="1:12" s="67" customFormat="1" ht="18" customHeight="1">
      <c r="A162" s="62"/>
      <c r="B162" s="68"/>
      <c r="C162" s="69" t="s">
        <v>166</v>
      </c>
      <c r="D162" s="69" t="s">
        <v>69</v>
      </c>
      <c r="E162" s="70" t="s">
        <v>167</v>
      </c>
      <c r="F162" s="71" t="s">
        <v>168</v>
      </c>
      <c r="G162" s="72" t="s">
        <v>76</v>
      </c>
      <c r="H162" s="84">
        <v>2</v>
      </c>
      <c r="I162" s="73"/>
      <c r="J162" s="73"/>
      <c r="K162" s="71" t="s">
        <v>71</v>
      </c>
    </row>
    <row r="163" spans="1:12" s="67" customFormat="1" ht="18" customHeight="1">
      <c r="A163" s="62"/>
      <c r="B163" s="68"/>
      <c r="C163" s="69" t="s">
        <v>169</v>
      </c>
      <c r="D163" s="69" t="s">
        <v>69</v>
      </c>
      <c r="E163" s="70" t="s">
        <v>170</v>
      </c>
      <c r="F163" s="71" t="s">
        <v>171</v>
      </c>
      <c r="G163" s="72" t="s">
        <v>76</v>
      </c>
      <c r="H163" s="84">
        <v>2</v>
      </c>
      <c r="I163" s="73"/>
      <c r="J163" s="73"/>
      <c r="K163" s="71" t="s">
        <v>71</v>
      </c>
    </row>
    <row r="164" spans="1:12" s="67" customFormat="1" ht="18" customHeight="1">
      <c r="A164" s="62"/>
      <c r="B164" s="68"/>
      <c r="C164" s="69" t="s">
        <v>172</v>
      </c>
      <c r="D164" s="69" t="s">
        <v>69</v>
      </c>
      <c r="E164" s="70" t="s">
        <v>173</v>
      </c>
      <c r="F164" s="71" t="s">
        <v>320</v>
      </c>
      <c r="G164" s="72" t="s">
        <v>76</v>
      </c>
      <c r="H164" s="84">
        <v>1</v>
      </c>
      <c r="I164" s="73"/>
      <c r="J164" s="73"/>
      <c r="K164" s="71" t="s">
        <v>71</v>
      </c>
    </row>
    <row r="165" spans="1:12" s="67" customFormat="1" ht="18" customHeight="1">
      <c r="A165" s="62"/>
      <c r="B165" s="68"/>
      <c r="C165" s="69" t="s">
        <v>174</v>
      </c>
      <c r="D165" s="69" t="s">
        <v>69</v>
      </c>
      <c r="E165" s="70" t="s">
        <v>175</v>
      </c>
      <c r="F165" s="71" t="s">
        <v>176</v>
      </c>
      <c r="G165" s="72" t="s">
        <v>76</v>
      </c>
      <c r="H165" s="84">
        <v>2</v>
      </c>
      <c r="I165" s="73"/>
      <c r="J165" s="73"/>
      <c r="K165" s="71" t="s">
        <v>71</v>
      </c>
    </row>
    <row r="166" spans="1:12" s="67" customFormat="1" ht="18" customHeight="1">
      <c r="A166" s="62"/>
      <c r="B166" s="68"/>
      <c r="C166" s="69" t="s">
        <v>177</v>
      </c>
      <c r="D166" s="69" t="s">
        <v>69</v>
      </c>
      <c r="E166" s="70" t="s">
        <v>178</v>
      </c>
      <c r="F166" s="71" t="s">
        <v>179</v>
      </c>
      <c r="G166" s="72" t="s">
        <v>76</v>
      </c>
      <c r="H166" s="84">
        <v>2</v>
      </c>
      <c r="I166" s="73"/>
      <c r="J166" s="73"/>
      <c r="K166" s="71" t="s">
        <v>71</v>
      </c>
    </row>
    <row r="167" spans="1:12" s="67" customFormat="1" ht="18" customHeight="1">
      <c r="A167" s="62"/>
      <c r="B167" s="68"/>
      <c r="C167" s="69" t="s">
        <v>180</v>
      </c>
      <c r="D167" s="69" t="s">
        <v>69</v>
      </c>
      <c r="E167" s="70" t="s">
        <v>181</v>
      </c>
      <c r="F167" s="71" t="s">
        <v>182</v>
      </c>
      <c r="G167" s="72" t="s">
        <v>70</v>
      </c>
      <c r="H167" s="84">
        <v>12</v>
      </c>
      <c r="I167" s="73"/>
      <c r="J167" s="73"/>
      <c r="K167" s="71" t="s">
        <v>71</v>
      </c>
    </row>
    <row r="168" spans="1:12" s="67" customFormat="1" ht="18" customHeight="1">
      <c r="A168" s="62"/>
      <c r="B168" s="68"/>
      <c r="C168" s="69" t="s">
        <v>183</v>
      </c>
      <c r="D168" s="69" t="s">
        <v>69</v>
      </c>
      <c r="E168" s="70" t="s">
        <v>184</v>
      </c>
      <c r="F168" s="71" t="s">
        <v>185</v>
      </c>
      <c r="G168" s="72" t="s">
        <v>70</v>
      </c>
      <c r="H168" s="84">
        <v>160</v>
      </c>
      <c r="I168" s="73"/>
      <c r="J168" s="73"/>
      <c r="K168" s="71" t="s">
        <v>71</v>
      </c>
    </row>
    <row r="169" spans="1:12" s="67" customFormat="1" ht="18" customHeight="1">
      <c r="A169" s="63"/>
      <c r="B169" s="64"/>
      <c r="C169" s="63"/>
      <c r="D169" s="88" t="s">
        <v>64</v>
      </c>
      <c r="E169" s="88" t="s">
        <v>186</v>
      </c>
      <c r="F169" s="88" t="s">
        <v>187</v>
      </c>
      <c r="G169" s="89"/>
      <c r="H169" s="96"/>
      <c r="I169" s="89"/>
      <c r="J169" s="90">
        <f>J170+J196</f>
        <v>0</v>
      </c>
      <c r="K169" s="89"/>
      <c r="L169" s="92"/>
    </row>
    <row r="170" spans="1:12" s="67" customFormat="1" ht="18" customHeight="1">
      <c r="A170" s="63"/>
      <c r="B170" s="64"/>
      <c r="C170" s="63"/>
      <c r="D170" s="88" t="s">
        <v>64</v>
      </c>
      <c r="E170" s="88" t="s">
        <v>188</v>
      </c>
      <c r="F170" s="88" t="s">
        <v>189</v>
      </c>
      <c r="G170" s="89"/>
      <c r="H170" s="96"/>
      <c r="I170" s="89"/>
      <c r="J170" s="90">
        <f>SUM(J171:J195)</f>
        <v>0</v>
      </c>
      <c r="K170" s="89"/>
    </row>
    <row r="171" spans="1:12" s="67" customFormat="1" ht="18" customHeight="1">
      <c r="A171" s="62"/>
      <c r="B171" s="68"/>
      <c r="C171" s="69" t="s">
        <v>190</v>
      </c>
      <c r="D171" s="69" t="s">
        <v>69</v>
      </c>
      <c r="E171" s="70" t="s">
        <v>191</v>
      </c>
      <c r="F171" s="71" t="s">
        <v>192</v>
      </c>
      <c r="G171" s="72" t="s">
        <v>193</v>
      </c>
      <c r="H171" s="84">
        <v>0.14799999999999999</v>
      </c>
      <c r="I171" s="73"/>
      <c r="J171" s="73"/>
      <c r="K171" s="71" t="s">
        <v>71</v>
      </c>
    </row>
    <row r="172" spans="1:12" s="67" customFormat="1" ht="18" customHeight="1">
      <c r="A172" s="62"/>
      <c r="B172" s="68"/>
      <c r="C172" s="69" t="s">
        <v>194</v>
      </c>
      <c r="D172" s="69" t="s">
        <v>69</v>
      </c>
      <c r="E172" s="70" t="s">
        <v>195</v>
      </c>
      <c r="F172" s="71" t="s">
        <v>196</v>
      </c>
      <c r="G172" s="72" t="s">
        <v>73</v>
      </c>
      <c r="H172" s="84">
        <v>24</v>
      </c>
      <c r="I172" s="73"/>
      <c r="J172" s="73"/>
      <c r="K172" s="71" t="s">
        <v>71</v>
      </c>
    </row>
    <row r="173" spans="1:12" s="67" customFormat="1" ht="18" customHeight="1">
      <c r="A173" s="62"/>
      <c r="B173" s="68"/>
      <c r="C173" s="69" t="s">
        <v>197</v>
      </c>
      <c r="D173" s="69" t="s">
        <v>69</v>
      </c>
      <c r="E173" s="70" t="s">
        <v>198</v>
      </c>
      <c r="F173" s="71" t="s">
        <v>199</v>
      </c>
      <c r="G173" s="72" t="s">
        <v>200</v>
      </c>
      <c r="H173" s="84">
        <v>1.5</v>
      </c>
      <c r="I173" s="73"/>
      <c r="J173" s="73"/>
      <c r="K173" s="71" t="s">
        <v>71</v>
      </c>
    </row>
    <row r="174" spans="1:12" s="67" customFormat="1" ht="18" customHeight="1">
      <c r="A174" s="62"/>
      <c r="B174" s="68"/>
      <c r="C174" s="69" t="s">
        <v>201</v>
      </c>
      <c r="D174" s="69" t="s">
        <v>69</v>
      </c>
      <c r="E174" s="70" t="s">
        <v>202</v>
      </c>
      <c r="F174" s="71" t="s">
        <v>203</v>
      </c>
      <c r="G174" s="72" t="s">
        <v>70</v>
      </c>
      <c r="H174" s="84">
        <v>82</v>
      </c>
      <c r="I174" s="73"/>
      <c r="J174" s="73"/>
      <c r="K174" s="71" t="s">
        <v>71</v>
      </c>
    </row>
    <row r="175" spans="1:12" s="67" customFormat="1" ht="18" customHeight="1">
      <c r="A175" s="62"/>
      <c r="B175" s="68"/>
      <c r="C175" s="69" t="s">
        <v>204</v>
      </c>
      <c r="D175" s="69" t="s">
        <v>69</v>
      </c>
      <c r="E175" s="70" t="s">
        <v>205</v>
      </c>
      <c r="F175" s="71" t="s">
        <v>206</v>
      </c>
      <c r="G175" s="72" t="s">
        <v>70</v>
      </c>
      <c r="H175" s="84">
        <v>48</v>
      </c>
      <c r="I175" s="73"/>
      <c r="J175" s="73"/>
      <c r="K175" s="71" t="s">
        <v>71</v>
      </c>
    </row>
    <row r="176" spans="1:12" s="67" customFormat="1" ht="18" customHeight="1">
      <c r="A176" s="62"/>
      <c r="B176" s="68"/>
      <c r="C176" s="69" t="s">
        <v>207</v>
      </c>
      <c r="D176" s="69" t="s">
        <v>69</v>
      </c>
      <c r="E176" s="70" t="s">
        <v>208</v>
      </c>
      <c r="F176" s="71" t="s">
        <v>209</v>
      </c>
      <c r="G176" s="72" t="s">
        <v>70</v>
      </c>
      <c r="H176" s="84">
        <v>8</v>
      </c>
      <c r="I176" s="73"/>
      <c r="J176" s="73"/>
      <c r="K176" s="71" t="s">
        <v>71</v>
      </c>
    </row>
    <row r="177" spans="1:11" s="67" customFormat="1" ht="18" customHeight="1">
      <c r="A177" s="62"/>
      <c r="B177" s="68"/>
      <c r="C177" s="69" t="s">
        <v>210</v>
      </c>
      <c r="D177" s="69" t="s">
        <v>69</v>
      </c>
      <c r="E177" s="70" t="s">
        <v>211</v>
      </c>
      <c r="F177" s="71" t="s">
        <v>212</v>
      </c>
      <c r="G177" s="72" t="s">
        <v>200</v>
      </c>
      <c r="H177" s="84">
        <v>32.4</v>
      </c>
      <c r="I177" s="73"/>
      <c r="J177" s="73"/>
      <c r="K177" s="71" t="s">
        <v>71</v>
      </c>
    </row>
    <row r="178" spans="1:11" s="67" customFormat="1" ht="18" customHeight="1">
      <c r="A178" s="62"/>
      <c r="B178" s="68"/>
      <c r="C178" s="69" t="s">
        <v>213</v>
      </c>
      <c r="D178" s="69" t="s">
        <v>69</v>
      </c>
      <c r="E178" s="70" t="s">
        <v>214</v>
      </c>
      <c r="F178" s="71" t="s">
        <v>215</v>
      </c>
      <c r="G178" s="72" t="s">
        <v>200</v>
      </c>
      <c r="H178" s="84">
        <v>324</v>
      </c>
      <c r="I178" s="73"/>
      <c r="J178" s="73"/>
      <c r="K178" s="71" t="s">
        <v>71</v>
      </c>
    </row>
    <row r="179" spans="1:11" s="67" customFormat="1" ht="18" customHeight="1">
      <c r="A179" s="62"/>
      <c r="B179" s="68"/>
      <c r="C179" s="69" t="s">
        <v>216</v>
      </c>
      <c r="D179" s="69" t="s">
        <v>69</v>
      </c>
      <c r="E179" s="70" t="s">
        <v>217</v>
      </c>
      <c r="F179" s="71" t="s">
        <v>218</v>
      </c>
      <c r="G179" s="72" t="s">
        <v>219</v>
      </c>
      <c r="H179" s="84">
        <v>55.08</v>
      </c>
      <c r="I179" s="73"/>
      <c r="J179" s="73"/>
      <c r="K179" s="71" t="s">
        <v>71</v>
      </c>
    </row>
    <row r="180" spans="1:11" s="67" customFormat="1" ht="18" customHeight="1">
      <c r="A180" s="62"/>
      <c r="B180" s="68"/>
      <c r="C180" s="69" t="s">
        <v>220</v>
      </c>
      <c r="D180" s="69" t="s">
        <v>69</v>
      </c>
      <c r="E180" s="70" t="s">
        <v>221</v>
      </c>
      <c r="F180" s="71" t="s">
        <v>222</v>
      </c>
      <c r="G180" s="72" t="s">
        <v>70</v>
      </c>
      <c r="H180" s="84">
        <v>82</v>
      </c>
      <c r="I180" s="73"/>
      <c r="J180" s="73"/>
      <c r="K180" s="71" t="s">
        <v>71</v>
      </c>
    </row>
    <row r="181" spans="1:11" s="67" customFormat="1" ht="18" customHeight="1">
      <c r="A181" s="62"/>
      <c r="B181" s="68"/>
      <c r="C181" s="69" t="s">
        <v>223</v>
      </c>
      <c r="D181" s="69" t="s">
        <v>69</v>
      </c>
      <c r="E181" s="70" t="s">
        <v>224</v>
      </c>
      <c r="F181" s="71" t="s">
        <v>225</v>
      </c>
      <c r="G181" s="72" t="s">
        <v>70</v>
      </c>
      <c r="H181" s="84">
        <v>48</v>
      </c>
      <c r="I181" s="73"/>
      <c r="J181" s="73"/>
      <c r="K181" s="71" t="s">
        <v>71</v>
      </c>
    </row>
    <row r="182" spans="1:11" s="67" customFormat="1" ht="18" customHeight="1">
      <c r="A182" s="62"/>
      <c r="B182" s="68"/>
      <c r="C182" s="69" t="s">
        <v>226</v>
      </c>
      <c r="D182" s="69" t="s">
        <v>69</v>
      </c>
      <c r="E182" s="70" t="s">
        <v>227</v>
      </c>
      <c r="F182" s="71" t="s">
        <v>228</v>
      </c>
      <c r="G182" s="72" t="s">
        <v>70</v>
      </c>
      <c r="H182" s="84">
        <v>8</v>
      </c>
      <c r="I182" s="73"/>
      <c r="J182" s="73"/>
      <c r="K182" s="71" t="s">
        <v>71</v>
      </c>
    </row>
    <row r="183" spans="1:11" s="67" customFormat="1" ht="18" customHeight="1">
      <c r="A183" s="62"/>
      <c r="B183" s="68"/>
      <c r="C183" s="69" t="s">
        <v>229</v>
      </c>
      <c r="D183" s="69" t="s">
        <v>69</v>
      </c>
      <c r="E183" s="70" t="s">
        <v>230</v>
      </c>
      <c r="F183" s="71" t="s">
        <v>231</v>
      </c>
      <c r="G183" s="72" t="s">
        <v>73</v>
      </c>
      <c r="H183" s="84">
        <v>26</v>
      </c>
      <c r="I183" s="73"/>
      <c r="J183" s="73"/>
      <c r="K183" s="71" t="s">
        <v>71</v>
      </c>
    </row>
    <row r="184" spans="1:11" s="67" customFormat="1" ht="18" customHeight="1">
      <c r="A184" s="62"/>
      <c r="B184" s="68"/>
      <c r="C184" s="69" t="s">
        <v>232</v>
      </c>
      <c r="D184" s="69" t="s">
        <v>69</v>
      </c>
      <c r="E184" s="70" t="s">
        <v>233</v>
      </c>
      <c r="F184" s="71" t="s">
        <v>234</v>
      </c>
      <c r="G184" s="72" t="s">
        <v>200</v>
      </c>
      <c r="H184" s="84">
        <v>1.5</v>
      </c>
      <c r="I184" s="73"/>
      <c r="J184" s="73"/>
      <c r="K184" s="71" t="s">
        <v>71</v>
      </c>
    </row>
    <row r="185" spans="1:11" s="67" customFormat="1" ht="18" customHeight="1">
      <c r="A185" s="62"/>
      <c r="B185" s="68"/>
      <c r="C185" s="69" t="s">
        <v>235</v>
      </c>
      <c r="D185" s="69" t="s">
        <v>69</v>
      </c>
      <c r="E185" s="70" t="s">
        <v>236</v>
      </c>
      <c r="F185" s="71" t="s">
        <v>237</v>
      </c>
      <c r="G185" s="72" t="s">
        <v>70</v>
      </c>
      <c r="H185" s="84">
        <v>148</v>
      </c>
      <c r="I185" s="73"/>
      <c r="J185" s="73"/>
      <c r="K185" s="71" t="s">
        <v>71</v>
      </c>
    </row>
    <row r="186" spans="1:11" s="67" customFormat="1" ht="18" customHeight="1">
      <c r="A186" s="62"/>
      <c r="B186" s="68"/>
      <c r="C186" s="69" t="s">
        <v>238</v>
      </c>
      <c r="D186" s="69" t="s">
        <v>69</v>
      </c>
      <c r="E186" s="70" t="s">
        <v>239</v>
      </c>
      <c r="F186" s="71" t="s">
        <v>240</v>
      </c>
      <c r="G186" s="72" t="s">
        <v>70</v>
      </c>
      <c r="H186" s="84">
        <v>148</v>
      </c>
      <c r="I186" s="73"/>
      <c r="J186" s="73"/>
      <c r="K186" s="71" t="s">
        <v>71</v>
      </c>
    </row>
    <row r="187" spans="1:11" s="67" customFormat="1" ht="18" customHeight="1">
      <c r="A187" s="62"/>
      <c r="B187" s="68"/>
      <c r="C187" s="69" t="s">
        <v>241</v>
      </c>
      <c r="D187" s="69" t="s">
        <v>69</v>
      </c>
      <c r="E187" s="70" t="s">
        <v>242</v>
      </c>
      <c r="F187" s="71" t="s">
        <v>243</v>
      </c>
      <c r="G187" s="72" t="s">
        <v>70</v>
      </c>
      <c r="H187" s="84">
        <v>148</v>
      </c>
      <c r="I187" s="73"/>
      <c r="J187" s="73"/>
      <c r="K187" s="71" t="s">
        <v>71</v>
      </c>
    </row>
    <row r="188" spans="1:11" s="67" customFormat="1" ht="18" customHeight="1">
      <c r="A188" s="62"/>
      <c r="B188" s="68"/>
      <c r="C188" s="74" t="s">
        <v>244</v>
      </c>
      <c r="D188" s="74" t="s">
        <v>72</v>
      </c>
      <c r="E188" s="75" t="s">
        <v>245</v>
      </c>
      <c r="F188" s="76" t="s">
        <v>246</v>
      </c>
      <c r="G188" s="77" t="s">
        <v>70</v>
      </c>
      <c r="H188" s="97">
        <v>150</v>
      </c>
      <c r="I188" s="78"/>
      <c r="J188" s="78"/>
      <c r="K188" s="76" t="s">
        <v>71</v>
      </c>
    </row>
    <row r="189" spans="1:11" s="67" customFormat="1" ht="18" customHeight="1">
      <c r="A189" s="62"/>
      <c r="B189" s="68"/>
      <c r="C189" s="69" t="s">
        <v>247</v>
      </c>
      <c r="D189" s="69" t="s">
        <v>69</v>
      </c>
      <c r="E189" s="70" t="s">
        <v>248</v>
      </c>
      <c r="F189" s="71" t="s">
        <v>249</v>
      </c>
      <c r="G189" s="72" t="s">
        <v>73</v>
      </c>
      <c r="H189" s="84">
        <v>6</v>
      </c>
      <c r="I189" s="73"/>
      <c r="J189" s="73"/>
      <c r="K189" s="71" t="s">
        <v>71</v>
      </c>
    </row>
    <row r="190" spans="1:11" s="67" customFormat="1" ht="18" customHeight="1">
      <c r="A190" s="62"/>
      <c r="B190" s="68"/>
      <c r="C190" s="69" t="s">
        <v>250</v>
      </c>
      <c r="D190" s="69" t="s">
        <v>69</v>
      </c>
      <c r="E190" s="70" t="s">
        <v>251</v>
      </c>
      <c r="F190" s="71" t="s">
        <v>252</v>
      </c>
      <c r="G190" s="72" t="s">
        <v>70</v>
      </c>
      <c r="H190" s="84">
        <v>6</v>
      </c>
      <c r="I190" s="73"/>
      <c r="J190" s="73"/>
      <c r="K190" s="71" t="s">
        <v>71</v>
      </c>
    </row>
    <row r="191" spans="1:11" s="67" customFormat="1" ht="18" customHeight="1">
      <c r="A191" s="62"/>
      <c r="B191" s="68"/>
      <c r="C191" s="69" t="s">
        <v>253</v>
      </c>
      <c r="D191" s="69" t="s">
        <v>69</v>
      </c>
      <c r="E191" s="70" t="s">
        <v>254</v>
      </c>
      <c r="F191" s="71" t="s">
        <v>255</v>
      </c>
      <c r="G191" s="72" t="s">
        <v>200</v>
      </c>
      <c r="H191" s="84">
        <v>1</v>
      </c>
      <c r="I191" s="73"/>
      <c r="J191" s="73"/>
      <c r="K191" s="71" t="s">
        <v>71</v>
      </c>
    </row>
    <row r="192" spans="1:11" s="67" customFormat="1" ht="18" customHeight="1">
      <c r="A192" s="62"/>
      <c r="B192" s="68"/>
      <c r="C192" s="69" t="s">
        <v>256</v>
      </c>
      <c r="D192" s="69" t="s">
        <v>69</v>
      </c>
      <c r="E192" s="70" t="s">
        <v>257</v>
      </c>
      <c r="F192" s="71" t="s">
        <v>258</v>
      </c>
      <c r="G192" s="72" t="s">
        <v>76</v>
      </c>
      <c r="H192" s="84">
        <v>1</v>
      </c>
      <c r="I192" s="73"/>
      <c r="J192" s="73"/>
      <c r="K192" s="71" t="s">
        <v>71</v>
      </c>
    </row>
    <row r="193" spans="1:11" s="67" customFormat="1" ht="18" customHeight="1">
      <c r="A193" s="62"/>
      <c r="B193" s="68"/>
      <c r="C193" s="69" t="s">
        <v>259</v>
      </c>
      <c r="D193" s="69" t="s">
        <v>69</v>
      </c>
      <c r="E193" s="70" t="s">
        <v>260</v>
      </c>
      <c r="F193" s="71" t="s">
        <v>261</v>
      </c>
      <c r="G193" s="72" t="s">
        <v>219</v>
      </c>
      <c r="H193" s="84">
        <v>2.64</v>
      </c>
      <c r="I193" s="73"/>
      <c r="J193" s="73"/>
      <c r="K193" s="71" t="s">
        <v>71</v>
      </c>
    </row>
    <row r="194" spans="1:11" s="67" customFormat="1" ht="18" customHeight="1">
      <c r="A194" s="62"/>
      <c r="B194" s="68"/>
      <c r="C194" s="69" t="s">
        <v>262</v>
      </c>
      <c r="D194" s="69" t="s">
        <v>69</v>
      </c>
      <c r="E194" s="70" t="s">
        <v>263</v>
      </c>
      <c r="F194" s="71" t="s">
        <v>264</v>
      </c>
      <c r="G194" s="72" t="s">
        <v>219</v>
      </c>
      <c r="H194" s="84">
        <v>26.4</v>
      </c>
      <c r="I194" s="73"/>
      <c r="J194" s="73"/>
      <c r="K194" s="71" t="s">
        <v>71</v>
      </c>
    </row>
    <row r="195" spans="1:11" s="67" customFormat="1" ht="18" customHeight="1">
      <c r="A195" s="62"/>
      <c r="B195" s="68"/>
      <c r="C195" s="69" t="s">
        <v>265</v>
      </c>
      <c r="D195" s="69" t="s">
        <v>69</v>
      </c>
      <c r="E195" s="70" t="s">
        <v>266</v>
      </c>
      <c r="F195" s="71" t="s">
        <v>267</v>
      </c>
      <c r="G195" s="72" t="s">
        <v>219</v>
      </c>
      <c r="H195" s="84">
        <v>3</v>
      </c>
      <c r="I195" s="73"/>
      <c r="J195" s="73"/>
      <c r="K195" s="71" t="s">
        <v>71</v>
      </c>
    </row>
    <row r="196" spans="1:11" s="67" customFormat="1" ht="18" customHeight="1">
      <c r="A196" s="63"/>
      <c r="B196" s="64"/>
      <c r="C196" s="63"/>
      <c r="D196" s="81" t="s">
        <v>64</v>
      </c>
      <c r="E196" s="81" t="s">
        <v>268</v>
      </c>
      <c r="F196" s="81" t="s">
        <v>269</v>
      </c>
      <c r="G196" s="63"/>
      <c r="H196" s="98"/>
      <c r="I196" s="63"/>
      <c r="J196" s="66"/>
      <c r="K196" s="63"/>
    </row>
    <row r="197" spans="1:11" s="67" customFormat="1" ht="18" customHeight="1">
      <c r="A197" s="62"/>
      <c r="B197" s="68"/>
      <c r="C197" s="69" t="s">
        <v>270</v>
      </c>
      <c r="D197" s="69" t="s">
        <v>69</v>
      </c>
      <c r="E197" s="70" t="s">
        <v>271</v>
      </c>
      <c r="F197" s="71" t="s">
        <v>272</v>
      </c>
      <c r="G197" s="72" t="s">
        <v>80</v>
      </c>
      <c r="H197" s="84">
        <v>34</v>
      </c>
      <c r="I197" s="73"/>
      <c r="J197" s="73"/>
      <c r="K197" s="71" t="s">
        <v>71</v>
      </c>
    </row>
    <row r="198" spans="1:11" s="67" customFormat="1" ht="18" customHeight="1">
      <c r="A198" s="63"/>
      <c r="B198" s="64"/>
      <c r="C198" s="63"/>
      <c r="D198" s="81" t="s">
        <v>64</v>
      </c>
      <c r="E198" s="81" t="s">
        <v>273</v>
      </c>
      <c r="F198" s="81" t="s">
        <v>274</v>
      </c>
      <c r="G198" s="63"/>
      <c r="H198" s="98"/>
      <c r="I198" s="63"/>
      <c r="J198" s="83">
        <f>J199+J202+J207+J209</f>
        <v>0</v>
      </c>
      <c r="K198" s="63"/>
    </row>
    <row r="199" spans="1:11" s="67" customFormat="1" ht="18" customHeight="1">
      <c r="A199" s="63"/>
      <c r="B199" s="64"/>
      <c r="C199" s="63"/>
      <c r="D199" s="81" t="s">
        <v>64</v>
      </c>
      <c r="E199" s="81" t="s">
        <v>275</v>
      </c>
      <c r="F199" s="81" t="s">
        <v>276</v>
      </c>
      <c r="G199" s="63"/>
      <c r="H199" s="98"/>
      <c r="I199" s="63"/>
      <c r="J199" s="66"/>
      <c r="K199" s="63"/>
    </row>
    <row r="200" spans="1:11" s="67" customFormat="1" ht="18" customHeight="1">
      <c r="A200" s="62"/>
      <c r="B200" s="68"/>
      <c r="C200" s="69" t="s">
        <v>278</v>
      </c>
      <c r="D200" s="69" t="s">
        <v>69</v>
      </c>
      <c r="E200" s="70" t="s">
        <v>279</v>
      </c>
      <c r="F200" s="71" t="s">
        <v>280</v>
      </c>
      <c r="G200" s="72" t="s">
        <v>277</v>
      </c>
      <c r="H200" s="84">
        <v>1</v>
      </c>
      <c r="I200" s="73"/>
      <c r="J200" s="73"/>
      <c r="K200" s="71" t="s">
        <v>71</v>
      </c>
    </row>
    <row r="201" spans="1:11" s="67" customFormat="1" ht="18" customHeight="1">
      <c r="A201" s="62"/>
      <c r="B201" s="68"/>
      <c r="C201" s="69" t="s">
        <v>281</v>
      </c>
      <c r="D201" s="69" t="s">
        <v>69</v>
      </c>
      <c r="E201" s="70" t="s">
        <v>282</v>
      </c>
      <c r="F201" s="71" t="s">
        <v>283</v>
      </c>
      <c r="G201" s="72" t="s">
        <v>277</v>
      </c>
      <c r="H201" s="84">
        <v>1</v>
      </c>
      <c r="I201" s="73"/>
      <c r="J201" s="73"/>
      <c r="K201" s="71" t="s">
        <v>71</v>
      </c>
    </row>
    <row r="202" spans="1:11" s="67" customFormat="1" ht="18" customHeight="1">
      <c r="A202" s="63"/>
      <c r="B202" s="64"/>
      <c r="C202" s="63"/>
      <c r="D202" s="81" t="s">
        <v>64</v>
      </c>
      <c r="E202" s="81" t="s">
        <v>284</v>
      </c>
      <c r="F202" s="81" t="s">
        <v>285</v>
      </c>
      <c r="G202" s="63"/>
      <c r="H202" s="98"/>
      <c r="I202" s="63"/>
      <c r="J202" s="66"/>
      <c r="K202" s="63"/>
    </row>
    <row r="203" spans="1:11" s="67" customFormat="1" ht="18" customHeight="1">
      <c r="A203" s="62"/>
      <c r="B203" s="68"/>
      <c r="C203" s="69" t="s">
        <v>286</v>
      </c>
      <c r="D203" s="69" t="s">
        <v>69</v>
      </c>
      <c r="E203" s="70" t="s">
        <v>287</v>
      </c>
      <c r="F203" s="71" t="s">
        <v>288</v>
      </c>
      <c r="G203" s="72" t="s">
        <v>277</v>
      </c>
      <c r="H203" s="84">
        <v>1</v>
      </c>
      <c r="I203" s="73"/>
      <c r="J203" s="73"/>
      <c r="K203" s="71" t="s">
        <v>71</v>
      </c>
    </row>
    <row r="204" spans="1:11" s="67" customFormat="1" ht="18" customHeight="1">
      <c r="A204" s="62"/>
      <c r="B204" s="68"/>
      <c r="C204" s="69" t="s">
        <v>289</v>
      </c>
      <c r="D204" s="69" t="s">
        <v>69</v>
      </c>
      <c r="E204" s="70" t="s">
        <v>290</v>
      </c>
      <c r="F204" s="71" t="s">
        <v>291</v>
      </c>
      <c r="G204" s="72" t="s">
        <v>277</v>
      </c>
      <c r="H204" s="84">
        <v>1</v>
      </c>
      <c r="I204" s="73"/>
      <c r="J204" s="73"/>
      <c r="K204" s="71" t="s">
        <v>71</v>
      </c>
    </row>
    <row r="205" spans="1:11" s="67" customFormat="1" ht="18" customHeight="1">
      <c r="A205" s="62"/>
      <c r="B205" s="68"/>
      <c r="C205" s="69" t="s">
        <v>292</v>
      </c>
      <c r="D205" s="69" t="s">
        <v>69</v>
      </c>
      <c r="E205" s="70" t="s">
        <v>293</v>
      </c>
      <c r="F205" s="71" t="s">
        <v>294</v>
      </c>
      <c r="G205" s="72" t="s">
        <v>277</v>
      </c>
      <c r="H205" s="84">
        <v>1</v>
      </c>
      <c r="I205" s="73"/>
      <c r="J205" s="73"/>
      <c r="K205" s="71" t="s">
        <v>71</v>
      </c>
    </row>
    <row r="206" spans="1:11" s="67" customFormat="1" ht="18" customHeight="1">
      <c r="A206" s="62"/>
      <c r="B206" s="68"/>
      <c r="C206" s="69" t="s">
        <v>295</v>
      </c>
      <c r="D206" s="69" t="s">
        <v>69</v>
      </c>
      <c r="E206" s="70" t="s">
        <v>296</v>
      </c>
      <c r="F206" s="71" t="s">
        <v>297</v>
      </c>
      <c r="G206" s="72" t="s">
        <v>277</v>
      </c>
      <c r="H206" s="84">
        <v>1</v>
      </c>
      <c r="I206" s="73"/>
      <c r="J206" s="73"/>
      <c r="K206" s="71" t="s">
        <v>71</v>
      </c>
    </row>
    <row r="207" spans="1:11" s="67" customFormat="1" ht="18" customHeight="1">
      <c r="A207" s="63"/>
      <c r="B207" s="64"/>
      <c r="C207" s="63"/>
      <c r="D207" s="65" t="s">
        <v>64</v>
      </c>
      <c r="E207" s="65" t="s">
        <v>298</v>
      </c>
      <c r="F207" s="65" t="s">
        <v>299</v>
      </c>
      <c r="G207" s="63"/>
      <c r="H207" s="98"/>
      <c r="I207" s="63"/>
      <c r="J207" s="66"/>
      <c r="K207" s="63"/>
    </row>
    <row r="208" spans="1:11" s="67" customFormat="1" ht="18" customHeight="1">
      <c r="A208" s="62"/>
      <c r="B208" s="68"/>
      <c r="C208" s="69" t="s">
        <v>300</v>
      </c>
      <c r="D208" s="69" t="s">
        <v>69</v>
      </c>
      <c r="E208" s="70" t="s">
        <v>301</v>
      </c>
      <c r="F208" s="71" t="s">
        <v>302</v>
      </c>
      <c r="G208" s="72" t="s">
        <v>277</v>
      </c>
      <c r="H208" s="84">
        <v>3</v>
      </c>
      <c r="I208" s="73"/>
      <c r="J208" s="73"/>
      <c r="K208" s="71" t="s">
        <v>71</v>
      </c>
    </row>
    <row r="209" spans="1:11" s="67" customFormat="1" ht="18" customHeight="1">
      <c r="A209" s="63"/>
      <c r="B209" s="64"/>
      <c r="C209" s="63"/>
      <c r="D209" s="65" t="s">
        <v>64</v>
      </c>
      <c r="E209" s="65" t="s">
        <v>303</v>
      </c>
      <c r="F209" s="65" t="s">
        <v>304</v>
      </c>
      <c r="G209" s="63"/>
      <c r="H209" s="98"/>
      <c r="I209" s="63"/>
      <c r="J209" s="66"/>
      <c r="K209" s="63"/>
    </row>
    <row r="210" spans="1:11" s="67" customFormat="1" ht="18" customHeight="1">
      <c r="A210" s="62"/>
      <c r="B210" s="68"/>
      <c r="C210" s="69" t="s">
        <v>305</v>
      </c>
      <c r="D210" s="69" t="s">
        <v>69</v>
      </c>
      <c r="E210" s="70" t="s">
        <v>306</v>
      </c>
      <c r="F210" s="71" t="s">
        <v>307</v>
      </c>
      <c r="G210" s="72" t="s">
        <v>277</v>
      </c>
      <c r="H210" s="84">
        <v>1</v>
      </c>
      <c r="I210" s="73"/>
      <c r="J210" s="73"/>
      <c r="K210" s="71" t="s">
        <v>71</v>
      </c>
    </row>
    <row r="211" spans="1:11" s="67" customFormat="1" ht="18" customHeight="1">
      <c r="A211" s="62"/>
      <c r="B211" s="79"/>
      <c r="C211" s="80"/>
      <c r="D211" s="80"/>
      <c r="E211" s="80"/>
      <c r="F211" s="80"/>
      <c r="G211" s="80"/>
      <c r="H211" s="80"/>
      <c r="I211" s="80"/>
      <c r="J211" s="80"/>
      <c r="K211" s="80"/>
    </row>
  </sheetData>
  <mergeCells count="4">
    <mergeCell ref="E6:H6"/>
    <mergeCell ref="E24:H24"/>
    <mergeCell ref="E84:H84"/>
    <mergeCell ref="E117:H1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V.O.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Ledvina</dc:creator>
  <cp:lastModifiedBy>Paulová Marta</cp:lastModifiedBy>
  <dcterms:created xsi:type="dcterms:W3CDTF">2024-05-21T09:37:27Z</dcterms:created>
  <dcterms:modified xsi:type="dcterms:W3CDTF">2025-05-14T09:39:46Z</dcterms:modified>
</cp:coreProperties>
</file>